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2" windowWidth="14952" windowHeight="7932" activeTab="0"/>
  </bookViews>
  <sheets>
    <sheet name="Répartition lignes" sheetId="1" r:id="rId1"/>
    <sheet name="Graphiques" sheetId="2" r:id="rId2"/>
  </sheets>
  <definedNames>
    <definedName name="evol_ligne" localSheetId="0">'Répartition lignes'!$A$330:$Q$330</definedName>
    <definedName name="evol_moyenne" localSheetId="0">'Répartition lignes'!$A$1:$Q$303</definedName>
    <definedName name="_xlnm.Print_Titles" localSheetId="0">'Répartition lignes'!$1:$13</definedName>
    <definedName name="pROG">#REF!</definedName>
    <definedName name="Séries">#REF!</definedName>
    <definedName name="_xlnm.Print_Area" localSheetId="0">'Répartition lignes'!$A$1:$S$324</definedName>
  </definedNames>
  <calcPr fullCalcOnLoad="1"/>
</workbook>
</file>

<file path=xl/sharedStrings.xml><?xml version="1.0" encoding="utf-8"?>
<sst xmlns="http://schemas.openxmlformats.org/spreadsheetml/2006/main" count="216" uniqueCount="67">
  <si>
    <t>LIGNES INDIVIDUELLES</t>
  </si>
  <si>
    <t>Nombre de lignes</t>
  </si>
  <si>
    <t>Licenciés</t>
  </si>
  <si>
    <t>Inf.</t>
  </si>
  <si>
    <t>Sup. ou</t>
  </si>
  <si>
    <t>Total</t>
  </si>
  <si>
    <t>à 100</t>
  </si>
  <si>
    <t>et 109</t>
  </si>
  <si>
    <t>et 119</t>
  </si>
  <si>
    <t>et 129</t>
  </si>
  <si>
    <t>et 139</t>
  </si>
  <si>
    <t>et 149</t>
  </si>
  <si>
    <t>et 159</t>
  </si>
  <si>
    <t>et 169</t>
  </si>
  <si>
    <t>et 179</t>
  </si>
  <si>
    <t>et 189</t>
  </si>
  <si>
    <t>et 199</t>
  </si>
  <si>
    <t>et 209</t>
  </si>
  <si>
    <t>et 219</t>
  </si>
  <si>
    <t>et 229</t>
  </si>
  <si>
    <t>et 239</t>
  </si>
  <si>
    <t>= 240</t>
  </si>
  <si>
    <t>lignes</t>
  </si>
  <si>
    <t>David ASSOULINE</t>
  </si>
  <si>
    <t>Didier CONEGAN</t>
  </si>
  <si>
    <t>Chantal DORDAIN</t>
  </si>
  <si>
    <t>Jean-Marc DORDAIN</t>
  </si>
  <si>
    <t>Bruno HERMES</t>
  </si>
  <si>
    <t>Claudie LORAUX</t>
  </si>
  <si>
    <t>Pascal LORAUX</t>
  </si>
  <si>
    <t>Jean-Pierre MASSIF</t>
  </si>
  <si>
    <t>Colette MICHELI</t>
  </si>
  <si>
    <t>Ingrid PLESANT</t>
  </si>
  <si>
    <t>REPARTITION DES LIGNES</t>
  </si>
  <si>
    <t>Eric GERARD-FISSE</t>
  </si>
  <si>
    <t>Carole VASSEUR</t>
  </si>
  <si>
    <t>Jean-Pierre ISIDOR</t>
  </si>
  <si>
    <t>GLOBAL SECTION</t>
  </si>
  <si>
    <t>entre 100</t>
  </si>
  <si>
    <t>entre 110</t>
  </si>
  <si>
    <t>entre 120</t>
  </si>
  <si>
    <t>entre 130</t>
  </si>
  <si>
    <t>entre 140</t>
  </si>
  <si>
    <t>entre 150</t>
  </si>
  <si>
    <t>entre 160</t>
  </si>
  <si>
    <t>entre 170</t>
  </si>
  <si>
    <t>entre 180</t>
  </si>
  <si>
    <t>entre 190</t>
  </si>
  <si>
    <t>entre 200</t>
  </si>
  <si>
    <t>entre 210</t>
  </si>
  <si>
    <t>entre 220</t>
  </si>
  <si>
    <t>entre 230</t>
  </si>
  <si>
    <t>2012/2013</t>
  </si>
  <si>
    <t>Rappel 2011/2012</t>
  </si>
  <si>
    <t>Données</t>
  </si>
  <si>
    <t>David Assouline</t>
  </si>
  <si>
    <t>Lignes inférieures à 100</t>
  </si>
  <si>
    <t>Entre 100 et 119</t>
  </si>
  <si>
    <t>Entre 120 et 139</t>
  </si>
  <si>
    <t>Entre 140 et 159</t>
  </si>
  <si>
    <t>Entre 160 et 179</t>
  </si>
  <si>
    <t>Entre 180 et 199</t>
  </si>
  <si>
    <t>Entre 200 et 219</t>
  </si>
  <si>
    <t>Entre 220 et 239</t>
  </si>
  <si>
    <t>Lignes supérieures ou égales à 240</t>
  </si>
  <si>
    <t>Chantal Dordain</t>
  </si>
  <si>
    <t>Didier Conegan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</si>
</sst>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0"/>
    <numFmt numFmtId="186" formatCode="0.0000"/>
    <numFmt numFmtId="187" formatCode="0.000"/>
    <numFmt numFmtId="188" formatCode="0.0%"/>
  </numFmts>
  <fonts count="67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New Century Schlbk"/>
      <family val="0"/>
    </font>
    <font>
      <sz val="18"/>
      <name val="Times New Roman"/>
      <family val="1"/>
    </font>
    <font>
      <b/>
      <i/>
      <sz val="18"/>
      <name val="Times New Roman"/>
      <family val="1"/>
    </font>
    <font>
      <sz val="18"/>
      <name val="New Century Schlbk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Times New Roman"/>
      <family val="1"/>
    </font>
    <font>
      <sz val="18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2"/>
      <color indexed="9"/>
      <name val="New Century Schlbk"/>
      <family val="0"/>
    </font>
    <font>
      <sz val="10"/>
      <color indexed="8"/>
      <name val="Calibri"/>
      <family val="0"/>
    </font>
    <font>
      <b/>
      <sz val="8"/>
      <color indexed="8"/>
      <name val="Times New Roman"/>
      <family val="0"/>
    </font>
    <font>
      <b/>
      <sz val="12"/>
      <color indexed="12"/>
      <name val="Times New Roman"/>
      <family val="0"/>
    </font>
    <font>
      <b/>
      <i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Times New Roman"/>
      <family val="1"/>
    </font>
    <font>
      <sz val="18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2"/>
      <color theme="0"/>
      <name val="New Century Schlb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80">
    <xf numFmtId="0" fontId="0" fillId="0" borderId="0" xfId="0" applyAlignment="1">
      <alignment/>
    </xf>
    <xf numFmtId="0" fontId="4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9" fillId="0" borderId="0" xfId="52" applyFont="1" applyAlignment="1">
      <alignment/>
      <protection/>
    </xf>
    <xf numFmtId="0" fontId="9" fillId="0" borderId="10" xfId="52" applyFont="1" applyBorder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9" fillId="0" borderId="0" xfId="52" applyFont="1" applyBorder="1" applyAlignment="1">
      <alignment vertical="center"/>
      <protection/>
    </xf>
    <xf numFmtId="2" fontId="8" fillId="0" borderId="0" xfId="52" applyNumberFormat="1" applyFont="1" applyAlignment="1">
      <alignment/>
      <protection/>
    </xf>
    <xf numFmtId="0" fontId="13" fillId="0" borderId="0" xfId="52" applyFont="1" applyAlignment="1">
      <alignment/>
      <protection/>
    </xf>
    <xf numFmtId="0" fontId="14" fillId="0" borderId="0" xfId="52" applyFont="1" applyAlignment="1">
      <alignment/>
      <protection/>
    </xf>
    <xf numFmtId="9" fontId="12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Border="1" applyAlignment="1">
      <alignment vertical="center"/>
      <protection/>
    </xf>
    <xf numFmtId="0" fontId="10" fillId="0" borderId="0" xfId="52" applyFont="1" applyBorder="1" applyAlignment="1">
      <alignment vertical="center"/>
      <protection/>
    </xf>
    <xf numFmtId="0" fontId="9" fillId="0" borderId="0" xfId="52" applyFont="1" applyFill="1" applyAlignment="1">
      <alignment/>
      <protection/>
    </xf>
    <xf numFmtId="0" fontId="10" fillId="0" borderId="11" xfId="52" applyFont="1" applyBorder="1" applyAlignment="1">
      <alignment vertical="center"/>
      <protection/>
    </xf>
    <xf numFmtId="9" fontId="15" fillId="0" borderId="11" xfId="52" applyNumberFormat="1" applyFont="1" applyFill="1" applyBorder="1" applyAlignment="1">
      <alignment horizontal="center" vertical="center"/>
      <protection/>
    </xf>
    <xf numFmtId="9" fontId="15" fillId="33" borderId="11" xfId="52" applyNumberFormat="1" applyFont="1" applyFill="1" applyBorder="1" applyAlignment="1">
      <alignment horizontal="center" vertical="center"/>
      <protection/>
    </xf>
    <xf numFmtId="0" fontId="10" fillId="0" borderId="12" xfId="52" applyFont="1" applyFill="1" applyBorder="1" applyAlignment="1">
      <alignment horizontal="center"/>
      <protection/>
    </xf>
    <xf numFmtId="0" fontId="5" fillId="7" borderId="13" xfId="52" applyFont="1" applyFill="1" applyBorder="1" applyAlignment="1">
      <alignment horizontal="centerContinuous"/>
      <protection/>
    </xf>
    <xf numFmtId="0" fontId="5" fillId="7" borderId="14" xfId="52" applyFont="1" applyFill="1" applyBorder="1" applyAlignment="1">
      <alignment horizontal="centerContinuous"/>
      <protection/>
    </xf>
    <xf numFmtId="0" fontId="5" fillId="7" borderId="15" xfId="52" applyFont="1" applyFill="1" applyBorder="1" applyAlignment="1">
      <alignment horizontal="centerContinuous"/>
      <protection/>
    </xf>
    <xf numFmtId="0" fontId="7" fillId="34" borderId="16" xfId="52" applyFont="1" applyFill="1" applyBorder="1" applyAlignment="1">
      <alignment horizontal="centerContinuous"/>
      <protection/>
    </xf>
    <xf numFmtId="0" fontId="8" fillId="34" borderId="14" xfId="52" applyFont="1" applyFill="1" applyBorder="1" applyAlignment="1">
      <alignment horizontal="centerContinuous"/>
      <protection/>
    </xf>
    <xf numFmtId="0" fontId="8" fillId="34" borderId="15" xfId="52" applyFont="1" applyFill="1" applyBorder="1" applyAlignment="1">
      <alignment horizontal="centerContinuous"/>
      <protection/>
    </xf>
    <xf numFmtId="0" fontId="10" fillId="34" borderId="13" xfId="52" applyFont="1" applyFill="1" applyBorder="1" applyAlignment="1">
      <alignment horizontal="centerContinuous"/>
      <protection/>
    </xf>
    <xf numFmtId="0" fontId="10" fillId="34" borderId="14" xfId="52" applyFont="1" applyFill="1" applyBorder="1" applyAlignment="1">
      <alignment horizontal="centerContinuous"/>
      <protection/>
    </xf>
    <xf numFmtId="0" fontId="10" fillId="34" borderId="15" xfId="52" applyFont="1" applyFill="1" applyBorder="1" applyAlignment="1">
      <alignment horizontal="centerContinuous"/>
      <protection/>
    </xf>
    <xf numFmtId="0" fontId="11" fillId="34" borderId="17" xfId="52" applyFont="1" applyFill="1" applyBorder="1" applyAlignment="1">
      <alignment horizontal="center"/>
      <protection/>
    </xf>
    <xf numFmtId="0" fontId="11" fillId="34" borderId="11" xfId="52" applyFont="1" applyFill="1" applyBorder="1" applyAlignment="1">
      <alignment horizontal="center"/>
      <protection/>
    </xf>
    <xf numFmtId="0" fontId="11" fillId="34" borderId="11" xfId="52" applyFont="1" applyFill="1" applyBorder="1" applyAlignment="1" quotePrefix="1">
      <alignment horizontal="center"/>
      <protection/>
    </xf>
    <xf numFmtId="0" fontId="10" fillId="34" borderId="17" xfId="52" applyFont="1" applyFill="1" applyBorder="1" applyAlignment="1">
      <alignment horizontal="centerContinuous"/>
      <protection/>
    </xf>
    <xf numFmtId="0" fontId="10" fillId="34" borderId="11" xfId="52" applyFont="1" applyFill="1" applyBorder="1" applyAlignment="1">
      <alignment horizontal="center"/>
      <protection/>
    </xf>
    <xf numFmtId="9" fontId="9" fillId="0" borderId="10" xfId="52" applyNumberFormat="1" applyFont="1" applyFill="1" applyBorder="1" applyAlignment="1">
      <alignment horizontal="center" vertical="center"/>
      <protection/>
    </xf>
    <xf numFmtId="9" fontId="9" fillId="33" borderId="10" xfId="52" applyNumberFormat="1" applyFont="1" applyFill="1" applyBorder="1" applyAlignment="1">
      <alignment horizontal="center" vertical="center"/>
      <protection/>
    </xf>
    <xf numFmtId="0" fontId="16" fillId="0" borderId="18" xfId="52" applyFont="1" applyBorder="1" applyAlignment="1">
      <alignment vertical="center"/>
      <protection/>
    </xf>
    <xf numFmtId="2" fontId="8" fillId="0" borderId="0" xfId="52" applyNumberFormat="1" applyFont="1" applyFill="1" applyAlignment="1">
      <alignment/>
      <protection/>
    </xf>
    <xf numFmtId="0" fontId="4" fillId="0" borderId="0" xfId="52" applyFont="1" applyBorder="1" applyAlignment="1">
      <alignment/>
      <protection/>
    </xf>
    <xf numFmtId="0" fontId="0" fillId="0" borderId="0" xfId="0" applyBorder="1" applyAlignment="1">
      <alignment/>
    </xf>
    <xf numFmtId="0" fontId="9" fillId="0" borderId="0" xfId="52" applyFont="1" applyBorder="1" applyAlignment="1">
      <alignment/>
      <protection/>
    </xf>
    <xf numFmtId="0" fontId="9" fillId="0" borderId="0" xfId="52" applyFont="1" applyFill="1" applyBorder="1" applyAlignment="1">
      <alignment/>
      <protection/>
    </xf>
    <xf numFmtId="0" fontId="16" fillId="0" borderId="0" xfId="52" applyFont="1" applyBorder="1" applyAlignment="1">
      <alignment vertical="center"/>
      <protection/>
    </xf>
    <xf numFmtId="0" fontId="3" fillId="0" borderId="0" xfId="52" applyBorder="1" applyAlignment="1">
      <alignment/>
      <protection/>
    </xf>
    <xf numFmtId="0" fontId="16" fillId="0" borderId="10" xfId="52" applyFont="1" applyBorder="1" applyAlignment="1">
      <alignment vertical="center"/>
      <protection/>
    </xf>
    <xf numFmtId="0" fontId="16" fillId="0" borderId="10" xfId="52" applyNumberFormat="1" applyFont="1" applyFill="1" applyBorder="1" applyAlignment="1">
      <alignment horizontal="center" vertical="center"/>
      <protection/>
    </xf>
    <xf numFmtId="1" fontId="16" fillId="0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61" fillId="0" borderId="19" xfId="52" applyFont="1" applyBorder="1" applyAlignment="1">
      <alignment vertical="center"/>
      <protection/>
    </xf>
    <xf numFmtId="0" fontId="9" fillId="0" borderId="17" xfId="52" applyFont="1" applyBorder="1" applyAlignment="1">
      <alignment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33" borderId="17" xfId="52" applyNumberFormat="1" applyFont="1" applyFill="1" applyBorder="1" applyAlignment="1">
      <alignment horizontal="center" vertical="center"/>
      <protection/>
    </xf>
    <xf numFmtId="0" fontId="16" fillId="0" borderId="11" xfId="52" applyFont="1" applyBorder="1" applyAlignment="1">
      <alignment vertical="center"/>
      <protection/>
    </xf>
    <xf numFmtId="0" fontId="16" fillId="0" borderId="11" xfId="52" applyNumberFormat="1" applyFont="1" applyFill="1" applyBorder="1" applyAlignment="1">
      <alignment horizontal="center" vertical="center"/>
      <protection/>
    </xf>
    <xf numFmtId="1" fontId="9" fillId="0" borderId="17" xfId="52" applyNumberFormat="1" applyFont="1" applyFill="1" applyBorder="1" applyAlignment="1">
      <alignment horizontal="center" vertical="center"/>
      <protection/>
    </xf>
    <xf numFmtId="1" fontId="16" fillId="0" borderId="11" xfId="52" applyNumberFormat="1" applyFont="1" applyFill="1" applyBorder="1" applyAlignment="1">
      <alignment horizontal="center" vertical="center"/>
      <protection/>
    </xf>
    <xf numFmtId="0" fontId="62" fillId="0" borderId="0" xfId="52" applyFont="1" applyAlignment="1">
      <alignment/>
      <protection/>
    </xf>
    <xf numFmtId="0" fontId="63" fillId="0" borderId="0" xfId="52" applyFont="1" applyAlignment="1">
      <alignment/>
      <protection/>
    </xf>
    <xf numFmtId="0" fontId="64" fillId="0" borderId="0" xfId="0" applyFont="1" applyAlignment="1">
      <alignment/>
    </xf>
    <xf numFmtId="0" fontId="65" fillId="0" borderId="0" xfId="52" applyFont="1" applyAlignment="1">
      <alignment/>
      <protection/>
    </xf>
    <xf numFmtId="0" fontId="65" fillId="0" borderId="0" xfId="52" applyFont="1" applyAlignment="1">
      <alignment vertical="center"/>
      <protection/>
    </xf>
    <xf numFmtId="0" fontId="65" fillId="0" borderId="0" xfId="52" applyFont="1" applyBorder="1" applyAlignment="1">
      <alignment vertical="center"/>
      <protection/>
    </xf>
    <xf numFmtId="0" fontId="65" fillId="0" borderId="0" xfId="52" applyFont="1" applyFill="1" applyAlignment="1">
      <alignment/>
      <protection/>
    </xf>
    <xf numFmtId="10" fontId="64" fillId="0" borderId="0" xfId="0" applyNumberFormat="1" applyFont="1" applyAlignment="1">
      <alignment/>
    </xf>
    <xf numFmtId="0" fontId="66" fillId="0" borderId="0" xfId="52" applyFont="1" applyAlignment="1">
      <alignment/>
      <protection/>
    </xf>
    <xf numFmtId="0" fontId="10" fillId="0" borderId="19" xfId="52" applyFont="1" applyBorder="1" applyAlignment="1">
      <alignment vertical="center"/>
      <protection/>
    </xf>
    <xf numFmtId="9" fontId="15" fillId="0" borderId="0" xfId="52" applyNumberFormat="1" applyFont="1" applyFill="1" applyBorder="1" applyAlignment="1">
      <alignment horizontal="center" vertical="center"/>
      <protection/>
    </xf>
    <xf numFmtId="0" fontId="11" fillId="0" borderId="19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 quotePrefix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17" xfId="52" applyNumberFormat="1" applyFont="1" applyFill="1" applyBorder="1" applyAlignment="1">
      <alignment horizontal="center" vertical="center"/>
      <protection/>
    </xf>
    <xf numFmtId="0" fontId="10" fillId="33" borderId="17" xfId="52" applyNumberFormat="1" applyFont="1" applyFill="1" applyBorder="1" applyAlignment="1">
      <alignment horizontal="center" vertical="center"/>
      <protection/>
    </xf>
    <xf numFmtId="1" fontId="10" fillId="0" borderId="17" xfId="52" applyNumberFormat="1" applyFont="1" applyFill="1" applyBorder="1" applyAlignment="1">
      <alignment horizontal="center" vertical="center"/>
      <protection/>
    </xf>
    <xf numFmtId="0" fontId="10" fillId="34" borderId="17" xfId="52" applyFont="1" applyFill="1" applyBorder="1" applyAlignment="1">
      <alignment horizontal="center"/>
      <protection/>
    </xf>
    <xf numFmtId="0" fontId="65" fillId="0" borderId="0" xfId="52" applyFont="1" applyFill="1" applyBorder="1" applyAlignment="1">
      <alignment/>
      <protection/>
    </xf>
    <xf numFmtId="0" fontId="61" fillId="0" borderId="0" xfId="52" applyFont="1" applyBorder="1" applyAlignment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EVOL_2000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35.jpeg" /><Relationship Id="rId3" Type="http://schemas.openxmlformats.org/officeDocument/2006/relationships/image" Target="../media/image36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38.jpeg" /><Relationship Id="rId3" Type="http://schemas.openxmlformats.org/officeDocument/2006/relationships/image" Target="../media/image39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44.jpe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48.jpe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5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Relationship Id="rId4" Type="http://schemas.openxmlformats.org/officeDocument/2006/relationships/image" Target="../media/image19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21.jpeg" /><Relationship Id="rId3" Type="http://schemas.openxmlformats.org/officeDocument/2006/relationships/image" Target="../media/image22.jpeg" /><Relationship Id="rId4" Type="http://schemas.openxmlformats.org/officeDocument/2006/relationships/image" Target="../media/image23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25.jpeg" /><Relationship Id="rId3" Type="http://schemas.openxmlformats.org/officeDocument/2006/relationships/image" Target="../media/image26.jpeg" /><Relationship Id="rId4" Type="http://schemas.openxmlformats.org/officeDocument/2006/relationships/image" Target="../media/image2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31.jpeg" /><Relationship Id="rId3" Type="http://schemas.openxmlformats.org/officeDocument/2006/relationships/image" Target="../media/image32.jpeg" /><Relationship Id="rId4" Type="http://schemas.openxmlformats.org/officeDocument/2006/relationships/image" Target="../media/image3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David ASSOULINE</a:t>
            </a:r>
          </a:p>
        </c:rich>
      </c:tx>
      <c:layout>
        <c:manualLayout>
          <c:xMode val="factor"/>
          <c:yMode val="factor"/>
          <c:x val="-0.3292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D9D9D9"/>
                    </a:gs>
                    <a:gs pos="55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6699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5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CC99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lignes'!$U$22:$U$30</c:f>
              <c:strCache/>
            </c:strRef>
          </c:cat>
          <c:val>
            <c:numRef>
              <c:f>'Répartition lignes'!$T$22:$T$30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Jean-Pierre MASSIF</a:t>
            </a:r>
          </a:p>
        </c:rich>
      </c:tx>
      <c:layout>
        <c:manualLayout>
          <c:xMode val="factor"/>
          <c:yMode val="factor"/>
          <c:x val="-0.320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D9D9D9"/>
                    </a:gs>
                    <a:gs pos="49001">
                      <a:srgbClr val="D9D9D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99"/>
                    </a:gs>
                    <a:gs pos="52000">
                      <a:srgbClr val="FFFF9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CC99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lignes'!$U$238:$U$246</c:f>
              <c:strCache/>
            </c:strRef>
          </c:cat>
          <c:val>
            <c:numRef>
              <c:f>'Répartition lignes'!$T$238:$T$246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Colette MICHELI</a:t>
            </a:r>
          </a:p>
        </c:rich>
      </c:tx>
      <c:layout>
        <c:manualLayout>
          <c:xMode val="factor"/>
          <c:yMode val="factor"/>
          <c:x val="-0.34675"/>
          <c:y val="-0.015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375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lignes'!$U$262:$U$270</c:f>
              <c:strCache/>
            </c:strRef>
          </c:cat>
          <c:val>
            <c:numRef>
              <c:f>'Répartition lignes'!$T$262:$T$270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Ingrid PLESANT</a:t>
            </a:r>
          </a:p>
        </c:rich>
      </c:tx>
      <c:layout>
        <c:manualLayout>
          <c:xMode val="factor"/>
          <c:yMode val="factor"/>
          <c:x val="-0.3467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33FF8F"/>
                    </a:gs>
                    <a:gs pos="49001">
                      <a:srgbClr val="33FF8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lignes'!$U$286:$U$294</c:f>
              <c:strCache/>
            </c:strRef>
          </c:cat>
          <c:val>
            <c:numRef>
              <c:f>'Répartition lignes'!$T$286:$T$294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Carole VASSEUR</a:t>
            </a:r>
          </a:p>
        </c:rich>
      </c:tx>
      <c:layout>
        <c:manualLayout>
          <c:xMode val="factor"/>
          <c:yMode val="factor"/>
          <c:x val="-0.34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D9D9D9"/>
                    </a:gs>
                    <a:gs pos="49001">
                      <a:srgbClr val="D9D9D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AC090"/>
                    </a:gs>
                    <a:gs pos="49001">
                      <a:srgbClr val="FAC090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6699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lignes'!$U$310:$U$318</c:f>
              <c:strCache/>
            </c:strRef>
          </c:cat>
          <c:val>
            <c:numRef>
              <c:f>'Répartition lignes'!$T$310:$T$318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David ASSOULINE</a:t>
            </a:r>
          </a:p>
        </c:rich>
      </c:tx>
      <c:layout>
        <c:manualLayout>
          <c:xMode val="factor"/>
          <c:yMode val="factor"/>
          <c:x val="-0.342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"/>
          <c:w val="0.83175"/>
          <c:h val="0.70625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33CCFF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explosion val="12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00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Graphiques!$I$3:$I$9</c:f>
              <c:strCache/>
            </c:strRef>
          </c:cat>
          <c:val>
            <c:numRef>
              <c:f>Graphiques!$H$3:$H$9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Didier CONEGAN</a:t>
            </a:r>
          </a:p>
        </c:rich>
      </c:tx>
      <c:layout>
        <c:manualLayout>
          <c:xMode val="factor"/>
          <c:yMode val="factor"/>
          <c:x val="-0.339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"/>
          <c:w val="0.83175"/>
          <c:h val="0.70625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33CCFF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00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FFFF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Graphiques!$I$22:$I$30</c:f>
              <c:strCache/>
            </c:strRef>
          </c:cat>
          <c:val>
            <c:numRef>
              <c:f>Graphiques!$H$22:$H$30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Chantal DORDAIN</a:t>
            </a:r>
          </a:p>
        </c:rich>
      </c:tx>
      <c:layout>
        <c:manualLayout>
          <c:xMode val="factor"/>
          <c:yMode val="factor"/>
          <c:x val="-0.3322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"/>
          <c:w val="0.83175"/>
          <c:h val="0.70625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33CCFF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00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FFFF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Graphiques!$I$41:$I$49</c:f>
              <c:strCache/>
            </c:strRef>
          </c:cat>
          <c:val>
            <c:numRef>
              <c:f>Graphiques!$H$41:$H$49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Jean-Marc DORDAIN</a:t>
            </a:r>
          </a:p>
        </c:rich>
      </c:tx>
      <c:layout>
        <c:manualLayout>
          <c:xMode val="factor"/>
          <c:yMode val="factor"/>
          <c:x val="-0.3117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"/>
          <c:w val="0.83175"/>
          <c:h val="0.70625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33CCFF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00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FFFF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Graphiques!$I$60:$I$68</c:f>
              <c:strCache/>
            </c:strRef>
          </c:cat>
          <c:val>
            <c:numRef>
              <c:f>Graphiques!$H$60:$H$68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Eric GERARD-FISSE</a:t>
            </a:r>
          </a:p>
        </c:rich>
      </c:tx>
      <c:layout>
        <c:manualLayout>
          <c:xMode val="factor"/>
          <c:yMode val="factor"/>
          <c:x val="-0.313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"/>
          <c:w val="0.83175"/>
          <c:h val="0.70625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A6A6A6"/>
                    </a:gs>
                    <a:gs pos="49001">
                      <a:srgbClr val="A6A6A6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99"/>
                    </a:gs>
                    <a:gs pos="52000">
                      <a:srgbClr val="FFFF9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6767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33FF8F"/>
                    </a:gs>
                    <a:gs pos="49001">
                      <a:srgbClr val="33FF8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AC090"/>
                    </a:gs>
                    <a:gs pos="49001">
                      <a:srgbClr val="FAC090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0066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5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9933FF"/>
                    </a:gs>
                    <a:gs pos="49001">
                      <a:srgbClr val="9933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Graphiques!$I$79:$I$87</c:f>
              <c:strCache/>
            </c:strRef>
          </c:cat>
          <c:val>
            <c:numRef>
              <c:f>Graphiques!$H$79:$H$87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Didier CONEGAN</a:t>
            </a:r>
          </a:p>
        </c:rich>
      </c:tx>
      <c:layout>
        <c:manualLayout>
          <c:xMode val="factor"/>
          <c:yMode val="factor"/>
          <c:x val="-0.338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99"/>
                    </a:gs>
                    <a:gs pos="50000">
                      <a:srgbClr val="FFFF9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6699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lignes'!$U$46:$U$54</c:f>
              <c:strCache/>
            </c:strRef>
          </c:cat>
          <c:val>
            <c:numRef>
              <c:f>'Répartition lignes'!$T$46:$T$54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Chantal DORDAIN</a:t>
            </a:r>
          </a:p>
        </c:rich>
      </c:tx>
      <c:layout>
        <c:manualLayout>
          <c:xMode val="factor"/>
          <c:yMode val="factor"/>
          <c:x val="-0.331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D9D9D9"/>
                    </a:gs>
                    <a:gs pos="49001">
                      <a:srgbClr val="D9D9D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AC090"/>
                    </a:gs>
                    <a:gs pos="49001">
                      <a:srgbClr val="FAC090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6699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lignes'!$U$70:$U$78</c:f>
              <c:strCache/>
            </c:strRef>
          </c:cat>
          <c:val>
            <c:numRef>
              <c:f>'Répartition lignes'!$T$70:$T$78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Jean-Marc DORDAIN</a:t>
            </a:r>
          </a:p>
        </c:rich>
      </c:tx>
      <c:layout>
        <c:manualLayout>
          <c:xMode val="factor"/>
          <c:yMode val="factor"/>
          <c:x val="-0.324"/>
          <c:y val="-0.015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D9D9D9"/>
                    </a:gs>
                    <a:gs pos="49001">
                      <a:srgbClr val="D9D9D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99"/>
                    </a:gs>
                    <a:gs pos="52000">
                      <a:srgbClr val="FFFF9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CC99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lignes'!$U$94:$U$102</c:f>
              <c:strCache/>
            </c:strRef>
          </c:cat>
          <c:val>
            <c:numRef>
              <c:f>'Répartition lignes'!$T$94:$T$102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Eric GERARD-FISSE</a:t>
            </a:r>
          </a:p>
        </c:rich>
      </c:tx>
      <c:layout>
        <c:manualLayout>
          <c:xMode val="factor"/>
          <c:yMode val="factor"/>
          <c:x val="-0.32225"/>
          <c:y val="-0.02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AC090"/>
                    </a:gs>
                    <a:gs pos="49001">
                      <a:srgbClr val="FAC090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lignes'!$U$118:$U$126</c:f>
              <c:strCache/>
            </c:strRef>
          </c:cat>
          <c:val>
            <c:numRef>
              <c:f>'Répartition lignes'!$T$118:$T$126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Bruno HERMES</a:t>
            </a:r>
          </a:p>
        </c:rich>
      </c:tx>
      <c:layout>
        <c:manualLayout>
          <c:xMode val="factor"/>
          <c:yMode val="factor"/>
          <c:x val="-0.3502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AC090"/>
                    </a:gs>
                    <a:gs pos="49001">
                      <a:srgbClr val="FAC090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lignes'!$U$142:$U$150</c:f>
              <c:strCache/>
            </c:strRef>
          </c:cat>
          <c:val>
            <c:numRef>
              <c:f>'Répartition lignes'!$T$142:$T$150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Jean-Pierre ISIDOR</a:t>
            </a:r>
          </a:p>
        </c:rich>
      </c:tx>
      <c:layout>
        <c:manualLayout>
          <c:xMode val="factor"/>
          <c:yMode val="factor"/>
          <c:x val="-0.3257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D9D9D9"/>
                    </a:gs>
                    <a:gs pos="49001">
                      <a:srgbClr val="D9D9D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99"/>
                    </a:gs>
                    <a:gs pos="52000">
                      <a:srgbClr val="FFFF9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6767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33FF8F"/>
                    </a:gs>
                    <a:gs pos="49001">
                      <a:srgbClr val="33FF8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AC090"/>
                    </a:gs>
                    <a:gs pos="49001">
                      <a:srgbClr val="FAC090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6699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lignes'!$U$166:$U$174</c:f>
              <c:strCache/>
            </c:strRef>
          </c:cat>
          <c:val>
            <c:numRef>
              <c:f>'Répartition lignes'!$T$166:$T$174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Claudie LORAUX</a:t>
            </a:r>
          </a:p>
        </c:rich>
      </c:tx>
      <c:layout>
        <c:manualLayout>
          <c:xMode val="factor"/>
          <c:yMode val="factor"/>
          <c:x val="-0.3397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D9D9D9"/>
                    </a:gs>
                    <a:gs pos="49001">
                      <a:srgbClr val="D9D9D9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AC090"/>
                    </a:gs>
                    <a:gs pos="49001">
                      <a:srgbClr val="FAC090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6699FF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lignes'!$U$190:$U$198</c:f>
              <c:strCache/>
            </c:strRef>
          </c:cat>
          <c:val>
            <c:numRef>
              <c:f>'Répartition lignes'!$T$190:$T$198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Pascal LORAUX</a:t>
            </a:r>
          </a:p>
        </c:rich>
      </c:tx>
      <c:layout>
        <c:manualLayout>
          <c:xMode val="factor"/>
          <c:yMode val="factor"/>
          <c:x val="-0.3502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855"/>
          <c:w val="0.83075"/>
          <c:h val="0.724"/>
        </c:manualLayout>
      </c:layout>
      <c:pie3DChart>
        <c:varyColors val="1"/>
        <c:ser>
          <c:idx val="1"/>
          <c:order val="0"/>
          <c:tx>
            <c:v>Lignes</c:v>
          </c:tx>
          <c:spPr>
            <a:solidFill>
              <a:srgbClr val="C0504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7F7F7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33FF8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E46C0A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66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933FF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6767"/>
                  </a:gs>
                  <a:gs pos="49001">
                    <a:srgbClr val="FF6767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'Répartition lignes'!$U$214:$U$222</c:f>
              <c:strCache/>
            </c:strRef>
          </c:cat>
          <c:val>
            <c:numRef>
              <c:f>'Répartition lignes'!$T$214:$T$222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2.jpeg" /><Relationship Id="rId2" Type="http://schemas.openxmlformats.org/officeDocument/2006/relationships/image" Target="../media/image5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0.6155</cdr:x>
      <cdr:y>0.5285</cdr:y>
    </cdr:from>
    <cdr:to>
      <cdr:x>0.7195</cdr:x>
      <cdr:y>0.5975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667000" y="160020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0.28625</cdr:x>
      <cdr:y>0.51325</cdr:y>
    </cdr:from>
    <cdr:to>
      <cdr:x>0.39025</cdr:x>
      <cdr:y>0.58225</cdr:y>
    </cdr:to>
    <cdr:sp>
      <cdr:nvSpPr>
        <cdr:cNvPr id="2" name="ZoneTexte 1"/>
        <cdr:cNvSpPr txBox="1">
          <a:spLocks noChangeArrowheads="1"/>
        </cdr:cNvSpPr>
      </cdr:nvSpPr>
      <cdr:spPr>
        <a:xfrm>
          <a:off x="1238250" y="155257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0.26725</cdr:x>
      <cdr:y>0.2835</cdr:y>
    </cdr:from>
    <cdr:to>
      <cdr:x>0.3715</cdr:x>
      <cdr:y>0.3525</cdr:y>
    </cdr:to>
    <cdr:sp>
      <cdr:nvSpPr>
        <cdr:cNvPr id="3" name="ZoneTexte 1"/>
        <cdr:cNvSpPr txBox="1">
          <a:spLocks noChangeArrowheads="1"/>
        </cdr:cNvSpPr>
      </cdr:nvSpPr>
      <cdr:spPr>
        <a:xfrm>
          <a:off x="1152525" y="857250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0.58025</cdr:x>
      <cdr:y>0.22575</cdr:y>
    </cdr:from>
    <cdr:to>
      <cdr:x>0.68475</cdr:x>
      <cdr:y>0.29425</cdr:y>
    </cdr:to>
    <cdr:sp>
      <cdr:nvSpPr>
        <cdr:cNvPr id="4" name="ZoneTexte 1"/>
        <cdr:cNvSpPr txBox="1">
          <a:spLocks noChangeArrowheads="1"/>
        </cdr:cNvSpPr>
      </cdr:nvSpPr>
      <cdr:spPr>
        <a:xfrm>
          <a:off x="2514600" y="685800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0.12525</cdr:x>
      <cdr:y>0.09775</cdr:y>
    </cdr:from>
    <cdr:to>
      <cdr:x>0.22975</cdr:x>
      <cdr:y>0.166</cdr:y>
    </cdr:to>
    <cdr:sp>
      <cdr:nvSpPr>
        <cdr:cNvPr id="5" name="ZoneTexte 1"/>
        <cdr:cNvSpPr txBox="1">
          <a:spLocks noChangeArrowheads="1"/>
        </cdr:cNvSpPr>
      </cdr:nvSpPr>
      <cdr:spPr>
        <a:xfrm>
          <a:off x="542925" y="295275"/>
          <a:ext cx="457200" cy="209550"/>
        </a:xfrm>
        <a:prstGeom prst="rect">
          <a:avLst/>
        </a:prstGeom>
        <a:gradFill rotWithShape="1">
          <a:gsLst>
            <a:gs pos="0">
              <a:srgbClr val="66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  <cdr:relSizeAnchor xmlns:cdr="http://schemas.openxmlformats.org/drawingml/2006/chartDrawing">
    <cdr:from>
      <cdr:x>0.37275</cdr:x>
      <cdr:y>0.045</cdr:y>
    </cdr:from>
    <cdr:to>
      <cdr:x>0.47725</cdr:x>
      <cdr:y>0.1135</cdr:y>
    </cdr:to>
    <cdr:sp>
      <cdr:nvSpPr>
        <cdr:cNvPr id="6" name="ZoneTexte 1"/>
        <cdr:cNvSpPr txBox="1">
          <a:spLocks noChangeArrowheads="1"/>
        </cdr:cNvSpPr>
      </cdr:nvSpPr>
      <cdr:spPr>
        <a:xfrm>
          <a:off x="1609725" y="133350"/>
          <a:ext cx="457200" cy="209550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240 et +</a:t>
          </a:r>
        </a:p>
      </cdr:txBody>
    </cdr:sp>
  </cdr:relSizeAnchor>
  <cdr:relSizeAnchor xmlns:cdr="http://schemas.openxmlformats.org/drawingml/2006/chartDrawing">
    <cdr:from>
      <cdr:x>0.699</cdr:x>
      <cdr:y>0.03075</cdr:y>
    </cdr:from>
    <cdr:to>
      <cdr:x>0.8035</cdr:x>
      <cdr:y>0.09925</cdr:y>
    </cdr:to>
    <cdr:sp>
      <cdr:nvSpPr>
        <cdr:cNvPr id="7" name="ZoneTexte 1"/>
        <cdr:cNvSpPr txBox="1">
          <a:spLocks noChangeArrowheads="1"/>
        </cdr:cNvSpPr>
      </cdr:nvSpPr>
      <cdr:spPr>
        <a:xfrm>
          <a:off x="3028950" y="85725"/>
          <a:ext cx="457200" cy="209550"/>
        </a:xfrm>
        <a:prstGeom prst="rect">
          <a:avLst/>
        </a:prstGeom>
        <a:gradFill rotWithShape="1">
          <a:gsLst>
            <a:gs pos="0">
              <a:srgbClr val="D9D9D9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0.27825</cdr:y>
    </cdr:from>
    <cdr:to>
      <cdr:x>0.765</cdr:x>
      <cdr:y>0.34725</cdr:y>
    </cdr:to>
    <cdr:sp>
      <cdr:nvSpPr>
        <cdr:cNvPr id="1" name="ZoneTexte 1"/>
        <cdr:cNvSpPr txBox="1">
          <a:spLocks noChangeArrowheads="1"/>
        </cdr:cNvSpPr>
      </cdr:nvSpPr>
      <cdr:spPr>
        <a:xfrm>
          <a:off x="2867025" y="83820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0.63125</cdr:x>
      <cdr:y>0.51575</cdr:y>
    </cdr:from>
    <cdr:to>
      <cdr:x>0.73525</cdr:x>
      <cdr:y>0.58475</cdr:y>
    </cdr:to>
    <cdr:sp>
      <cdr:nvSpPr>
        <cdr:cNvPr id="2" name="ZoneTexte 1"/>
        <cdr:cNvSpPr txBox="1">
          <a:spLocks noChangeArrowheads="1"/>
        </cdr:cNvSpPr>
      </cdr:nvSpPr>
      <cdr:spPr>
        <a:xfrm>
          <a:off x="2733675" y="156210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0.23775</cdr:x>
      <cdr:y>0.4305</cdr:y>
    </cdr:from>
    <cdr:to>
      <cdr:x>0.34175</cdr:x>
      <cdr:y>0.4995</cdr:y>
    </cdr:to>
    <cdr:sp>
      <cdr:nvSpPr>
        <cdr:cNvPr id="3" name="ZoneTexte 1"/>
        <cdr:cNvSpPr txBox="1">
          <a:spLocks noChangeArrowheads="1"/>
        </cdr:cNvSpPr>
      </cdr:nvSpPr>
      <cdr:spPr>
        <a:xfrm>
          <a:off x="1028700" y="130492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0.59925</cdr:x>
      <cdr:y>-0.00425</cdr:y>
    </cdr:from>
    <cdr:to>
      <cdr:x>0.70375</cdr:x>
      <cdr:y>0.064</cdr:y>
    </cdr:to>
    <cdr:sp>
      <cdr:nvSpPr>
        <cdr:cNvPr id="4" name="ZoneTexte 1"/>
        <cdr:cNvSpPr txBox="1">
          <a:spLocks noChangeArrowheads="1"/>
        </cdr:cNvSpPr>
      </cdr:nvSpPr>
      <cdr:spPr>
        <a:xfrm>
          <a:off x="2600325" y="-9524"/>
          <a:ext cx="457200" cy="209550"/>
        </a:xfrm>
        <a:prstGeom prst="rect">
          <a:avLst/>
        </a:prstGeom>
        <a:gradFill rotWithShape="1">
          <a:gsLst>
            <a:gs pos="0">
              <a:srgbClr val="D9D9D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0.80325</cdr:x>
      <cdr:y>-0.0035</cdr:y>
    </cdr:from>
    <cdr:to>
      <cdr:x>0.908</cdr:x>
      <cdr:y>0.06475</cdr:y>
    </cdr:to>
    <cdr:sp>
      <cdr:nvSpPr>
        <cdr:cNvPr id="5" name="ZoneTexte 1"/>
        <cdr:cNvSpPr txBox="1">
          <a:spLocks noChangeArrowheads="1"/>
        </cdr:cNvSpPr>
      </cdr:nvSpPr>
      <cdr:spPr>
        <a:xfrm>
          <a:off x="3486150" y="-9524"/>
          <a:ext cx="457200" cy="209550"/>
        </a:xfrm>
        <a:prstGeom prst="rect">
          <a:avLst/>
        </a:prstGeom>
        <a:gradFill rotWithShape="1">
          <a:gsLst>
            <a:gs pos="0">
              <a:srgbClr val="FFFF99"/>
            </a:gs>
            <a:gs pos="50000">
              <a:srgbClr val="FFFF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0.1705</cdr:x>
      <cdr:y>0.1595</cdr:y>
    </cdr:from>
    <cdr:to>
      <cdr:x>0.275</cdr:x>
      <cdr:y>0.228</cdr:y>
    </cdr:to>
    <cdr:sp>
      <cdr:nvSpPr>
        <cdr:cNvPr id="6" name="ZoneTexte 1"/>
        <cdr:cNvSpPr txBox="1">
          <a:spLocks noChangeArrowheads="1"/>
        </cdr:cNvSpPr>
      </cdr:nvSpPr>
      <cdr:spPr>
        <a:xfrm>
          <a:off x="733425" y="476250"/>
          <a:ext cx="457200" cy="209550"/>
        </a:xfrm>
        <a:prstGeom prst="rect">
          <a:avLst/>
        </a:prstGeom>
        <a:gradFill rotWithShape="1">
          <a:gsLst>
            <a:gs pos="0">
              <a:srgbClr val="66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  <cdr:relSizeAnchor xmlns:cdr="http://schemas.openxmlformats.org/drawingml/2006/chartDrawing">
    <cdr:from>
      <cdr:x>0.36925</cdr:x>
      <cdr:y>0.124</cdr:y>
    </cdr:from>
    <cdr:to>
      <cdr:x>0.47375</cdr:x>
      <cdr:y>0.1925</cdr:y>
    </cdr:to>
    <cdr:sp>
      <cdr:nvSpPr>
        <cdr:cNvPr id="7" name="ZoneTexte 1"/>
        <cdr:cNvSpPr txBox="1">
          <a:spLocks noChangeArrowheads="1"/>
        </cdr:cNvSpPr>
      </cdr:nvSpPr>
      <cdr:spPr>
        <a:xfrm>
          <a:off x="1600200" y="371475"/>
          <a:ext cx="457200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220-239</a:t>
          </a:r>
        </a:p>
      </cdr:txBody>
    </cdr:sp>
  </cdr:relSizeAnchor>
  <cdr:relSizeAnchor xmlns:cdr="http://schemas.openxmlformats.org/drawingml/2006/chartDrawing">
    <cdr:from>
      <cdr:x>0.4685</cdr:x>
      <cdr:y>-0.00625</cdr:y>
    </cdr:from>
    <cdr:to>
      <cdr:x>0.57325</cdr:x>
      <cdr:y>0.062</cdr:y>
    </cdr:to>
    <cdr:sp>
      <cdr:nvSpPr>
        <cdr:cNvPr id="8" name="ZoneTexte 1"/>
        <cdr:cNvSpPr txBox="1">
          <a:spLocks noChangeArrowheads="1"/>
        </cdr:cNvSpPr>
      </cdr:nvSpPr>
      <cdr:spPr>
        <a:xfrm>
          <a:off x="2028825" y="-9524"/>
          <a:ext cx="457200" cy="209550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240 et +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0.3105</cdr:x>
      <cdr:y>0.2395</cdr:y>
    </cdr:from>
    <cdr:to>
      <cdr:x>0.4145</cdr:x>
      <cdr:y>0.3085</cdr:y>
    </cdr:to>
    <cdr:sp>
      <cdr:nvSpPr>
        <cdr:cNvPr id="1" name="ZoneTexte 1"/>
        <cdr:cNvSpPr txBox="1">
          <a:spLocks noChangeArrowheads="1"/>
        </cdr:cNvSpPr>
      </cdr:nvSpPr>
      <cdr:spPr>
        <a:xfrm>
          <a:off x="1343025" y="72390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0.51375</cdr:x>
      <cdr:y>0.12125</cdr:y>
    </cdr:from>
    <cdr:to>
      <cdr:x>0.644</cdr:x>
      <cdr:y>0.18975</cdr:y>
    </cdr:to>
    <cdr:sp>
      <cdr:nvSpPr>
        <cdr:cNvPr id="2" name="ZoneTexte 1"/>
        <cdr:cNvSpPr txBox="1">
          <a:spLocks noChangeArrowheads="1"/>
        </cdr:cNvSpPr>
      </cdr:nvSpPr>
      <cdr:spPr>
        <a:xfrm>
          <a:off x="2228850" y="361950"/>
          <a:ext cx="561975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Inf. à 100</a:t>
          </a:r>
        </a:p>
      </cdr:txBody>
    </cdr:sp>
  </cdr:relSizeAnchor>
  <cdr:relSizeAnchor xmlns:cdr="http://schemas.openxmlformats.org/drawingml/2006/chartDrawing">
    <cdr:from>
      <cdr:x>0.6725</cdr:x>
      <cdr:y>0.34375</cdr:y>
    </cdr:from>
    <cdr:to>
      <cdr:x>0.777</cdr:x>
      <cdr:y>0.41225</cdr:y>
    </cdr:to>
    <cdr:sp>
      <cdr:nvSpPr>
        <cdr:cNvPr id="3" name="ZoneTexte 1"/>
        <cdr:cNvSpPr txBox="1">
          <a:spLocks noChangeArrowheads="1"/>
        </cdr:cNvSpPr>
      </cdr:nvSpPr>
      <cdr:spPr>
        <a:xfrm>
          <a:off x="2914650" y="1038225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0.2525</cdr:x>
      <cdr:y>0.525</cdr:y>
    </cdr:from>
    <cdr:to>
      <cdr:x>0.357</cdr:x>
      <cdr:y>0.5935</cdr:y>
    </cdr:to>
    <cdr:sp>
      <cdr:nvSpPr>
        <cdr:cNvPr id="4" name="ZoneTexte 1"/>
        <cdr:cNvSpPr txBox="1">
          <a:spLocks noChangeArrowheads="1"/>
        </cdr:cNvSpPr>
      </cdr:nvSpPr>
      <cdr:spPr>
        <a:xfrm>
          <a:off x="1095375" y="1590675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</cdr:x>
      <cdr:y>0.3325</cdr:y>
    </cdr:from>
    <cdr:to>
      <cdr:x>0.296</cdr:x>
      <cdr:y>0.4015</cdr:y>
    </cdr:to>
    <cdr:sp>
      <cdr:nvSpPr>
        <cdr:cNvPr id="1" name="ZoneTexte 1"/>
        <cdr:cNvSpPr txBox="1">
          <a:spLocks noChangeArrowheads="1"/>
        </cdr:cNvSpPr>
      </cdr:nvSpPr>
      <cdr:spPr>
        <a:xfrm>
          <a:off x="828675" y="100965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0.077</cdr:x>
      <cdr:y>0.08</cdr:y>
    </cdr:from>
    <cdr:to>
      <cdr:x>0.181</cdr:x>
      <cdr:y>0.149</cdr:y>
    </cdr:to>
    <cdr:sp>
      <cdr:nvSpPr>
        <cdr:cNvPr id="2" name="ZoneTexte 1"/>
        <cdr:cNvSpPr txBox="1">
          <a:spLocks noChangeArrowheads="1"/>
        </cdr:cNvSpPr>
      </cdr:nvSpPr>
      <cdr:spPr>
        <a:xfrm>
          <a:off x="333375" y="238125"/>
          <a:ext cx="447675" cy="209550"/>
        </a:xfrm>
        <a:prstGeom prst="rect">
          <a:avLst/>
        </a:prstGeom>
        <a:gradFill rotWithShape="1">
          <a:gsLst>
            <a:gs pos="0">
              <a:srgbClr val="33FF8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0.49975</cdr:x>
      <cdr:y>0.11875</cdr:y>
    </cdr:from>
    <cdr:to>
      <cdr:x>0.63</cdr:x>
      <cdr:y>0.18725</cdr:y>
    </cdr:to>
    <cdr:sp>
      <cdr:nvSpPr>
        <cdr:cNvPr id="3" name="ZoneTexte 1"/>
        <cdr:cNvSpPr txBox="1">
          <a:spLocks noChangeArrowheads="1"/>
        </cdr:cNvSpPr>
      </cdr:nvSpPr>
      <cdr:spPr>
        <a:xfrm>
          <a:off x="2162175" y="352425"/>
          <a:ext cx="561975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Inf. à 100</a:t>
          </a:r>
        </a:p>
      </cdr:txBody>
    </cdr:sp>
  </cdr:relSizeAnchor>
  <cdr:relSizeAnchor xmlns:cdr="http://schemas.openxmlformats.org/drawingml/2006/chartDrawing">
    <cdr:from>
      <cdr:x>0.622</cdr:x>
      <cdr:y>0.32825</cdr:y>
    </cdr:from>
    <cdr:to>
      <cdr:x>0.7265</cdr:x>
      <cdr:y>0.39675</cdr:y>
    </cdr:to>
    <cdr:sp>
      <cdr:nvSpPr>
        <cdr:cNvPr id="4" name="ZoneTexte 1"/>
        <cdr:cNvSpPr txBox="1">
          <a:spLocks noChangeArrowheads="1"/>
        </cdr:cNvSpPr>
      </cdr:nvSpPr>
      <cdr:spPr>
        <a:xfrm>
          <a:off x="2695575" y="990600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0.425</cdr:x>
      <cdr:y>0.538</cdr:y>
    </cdr:from>
    <cdr:to>
      <cdr:x>0.5295</cdr:x>
      <cdr:y>0.6065</cdr:y>
    </cdr:to>
    <cdr:sp>
      <cdr:nvSpPr>
        <cdr:cNvPr id="5" name="ZoneTexte 1"/>
        <cdr:cNvSpPr txBox="1">
          <a:spLocks noChangeArrowheads="1"/>
        </cdr:cNvSpPr>
      </cdr:nvSpPr>
      <cdr:spPr>
        <a:xfrm>
          <a:off x="1838325" y="1628775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0.3625</cdr:x>
      <cdr:y>0.21925</cdr:y>
    </cdr:from>
    <cdr:to>
      <cdr:x>0.4665</cdr:x>
      <cdr:y>0.288</cdr:y>
    </cdr:to>
    <cdr:sp>
      <cdr:nvSpPr>
        <cdr:cNvPr id="6" name="ZoneTexte 1"/>
        <cdr:cNvSpPr txBox="1">
          <a:spLocks noChangeArrowheads="1"/>
        </cdr:cNvSpPr>
      </cdr:nvSpPr>
      <cdr:spPr>
        <a:xfrm>
          <a:off x="1571625" y="65722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</cdr:x>
      <cdr:y>0.5595</cdr:y>
    </cdr:from>
    <cdr:to>
      <cdr:x>0.486</cdr:x>
      <cdr:y>0.6285</cdr:y>
    </cdr:to>
    <cdr:sp>
      <cdr:nvSpPr>
        <cdr:cNvPr id="1" name="ZoneTexte 1"/>
        <cdr:cNvSpPr txBox="1">
          <a:spLocks noChangeArrowheads="1"/>
        </cdr:cNvSpPr>
      </cdr:nvSpPr>
      <cdr:spPr>
        <a:xfrm>
          <a:off x="1657350" y="169545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0.1885</cdr:x>
      <cdr:y>0.3095</cdr:y>
    </cdr:from>
    <cdr:to>
      <cdr:x>0.2925</cdr:x>
      <cdr:y>0.3785</cdr:y>
    </cdr:to>
    <cdr:sp>
      <cdr:nvSpPr>
        <cdr:cNvPr id="2" name="ZoneTexte 1"/>
        <cdr:cNvSpPr txBox="1">
          <a:spLocks noChangeArrowheads="1"/>
        </cdr:cNvSpPr>
      </cdr:nvSpPr>
      <cdr:spPr>
        <a:xfrm>
          <a:off x="809625" y="93345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0.04425</cdr:x>
      <cdr:y>0.126</cdr:y>
    </cdr:from>
    <cdr:to>
      <cdr:x>0.14825</cdr:x>
      <cdr:y>0.195</cdr:y>
    </cdr:to>
    <cdr:sp>
      <cdr:nvSpPr>
        <cdr:cNvPr id="3" name="ZoneTexte 1"/>
        <cdr:cNvSpPr txBox="1">
          <a:spLocks noChangeArrowheads="1"/>
        </cdr:cNvSpPr>
      </cdr:nvSpPr>
      <cdr:spPr>
        <a:xfrm>
          <a:off x="190500" y="381000"/>
          <a:ext cx="447675" cy="209550"/>
        </a:xfrm>
        <a:prstGeom prst="rect">
          <a:avLst/>
        </a:prstGeom>
        <a:gradFill rotWithShape="1">
          <a:gsLst>
            <a:gs pos="0">
              <a:srgbClr val="FAC090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0.655</cdr:x>
      <cdr:y>0.06</cdr:y>
    </cdr:from>
    <cdr:to>
      <cdr:x>0.75975</cdr:x>
      <cdr:y>0.1285</cdr:y>
    </cdr:to>
    <cdr:sp>
      <cdr:nvSpPr>
        <cdr:cNvPr id="4" name="ZoneTexte 1"/>
        <cdr:cNvSpPr txBox="1">
          <a:spLocks noChangeArrowheads="1"/>
        </cdr:cNvSpPr>
      </cdr:nvSpPr>
      <cdr:spPr>
        <a:xfrm>
          <a:off x="2838450" y="180975"/>
          <a:ext cx="457200" cy="209550"/>
        </a:xfrm>
        <a:prstGeom prst="rect">
          <a:avLst/>
        </a:prstGeom>
        <a:gradFill rotWithShape="1">
          <a:gsLst>
            <a:gs pos="0">
              <a:srgbClr val="D9D9D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0.6655</cdr:x>
      <cdr:y>0.342</cdr:y>
    </cdr:from>
    <cdr:to>
      <cdr:x>0.77025</cdr:x>
      <cdr:y>0.4105</cdr:y>
    </cdr:to>
    <cdr:sp>
      <cdr:nvSpPr>
        <cdr:cNvPr id="5" name="ZoneTexte 1"/>
        <cdr:cNvSpPr txBox="1">
          <a:spLocks noChangeArrowheads="1"/>
        </cdr:cNvSpPr>
      </cdr:nvSpPr>
      <cdr:spPr>
        <a:xfrm>
          <a:off x="2886075" y="1038225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0.3275</cdr:x>
      <cdr:y>-0.008</cdr:y>
    </cdr:from>
    <cdr:to>
      <cdr:x>0.432</cdr:x>
      <cdr:y>0.06025</cdr:y>
    </cdr:to>
    <cdr:sp>
      <cdr:nvSpPr>
        <cdr:cNvPr id="6" name="ZoneTexte 1"/>
        <cdr:cNvSpPr txBox="1">
          <a:spLocks noChangeArrowheads="1"/>
        </cdr:cNvSpPr>
      </cdr:nvSpPr>
      <cdr:spPr>
        <a:xfrm>
          <a:off x="1419225" y="-19049"/>
          <a:ext cx="457200" cy="209550"/>
        </a:xfrm>
        <a:prstGeom prst="rect">
          <a:avLst/>
        </a:prstGeom>
        <a:gradFill rotWithShape="1">
          <a:gsLst>
            <a:gs pos="0">
              <a:srgbClr val="66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  <cdr:relSizeAnchor xmlns:cdr="http://schemas.openxmlformats.org/drawingml/2006/chartDrawing">
    <cdr:from>
      <cdr:x>0.49825</cdr:x>
      <cdr:y>-0.01</cdr:y>
    </cdr:from>
    <cdr:to>
      <cdr:x>0.60275</cdr:x>
      <cdr:y>0.05825</cdr:y>
    </cdr:to>
    <cdr:sp>
      <cdr:nvSpPr>
        <cdr:cNvPr id="7" name="ZoneTexte 1"/>
        <cdr:cNvSpPr txBox="1">
          <a:spLocks noChangeArrowheads="1"/>
        </cdr:cNvSpPr>
      </cdr:nvSpPr>
      <cdr:spPr>
        <a:xfrm>
          <a:off x="2162175" y="-28574"/>
          <a:ext cx="457200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220-239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19</xdr:row>
      <xdr:rowOff>38100</xdr:rowOff>
    </xdr:from>
    <xdr:to>
      <xdr:col>11</xdr:col>
      <xdr:colOff>495300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3390900" y="3733800"/>
        <a:ext cx="4343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43</xdr:row>
      <xdr:rowOff>38100</xdr:rowOff>
    </xdr:from>
    <xdr:to>
      <xdr:col>11</xdr:col>
      <xdr:colOff>495300</xdr:colOff>
      <xdr:row>59</xdr:row>
      <xdr:rowOff>85725</xdr:rowOff>
    </xdr:to>
    <xdr:graphicFrame>
      <xdr:nvGraphicFramePr>
        <xdr:cNvPr id="2" name="Graphique 3"/>
        <xdr:cNvGraphicFramePr/>
      </xdr:nvGraphicFramePr>
      <xdr:xfrm>
        <a:off x="3390900" y="8162925"/>
        <a:ext cx="43434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67</xdr:row>
      <xdr:rowOff>38100</xdr:rowOff>
    </xdr:from>
    <xdr:to>
      <xdr:col>11</xdr:col>
      <xdr:colOff>495300</xdr:colOff>
      <xdr:row>83</xdr:row>
      <xdr:rowOff>85725</xdr:rowOff>
    </xdr:to>
    <xdr:graphicFrame>
      <xdr:nvGraphicFramePr>
        <xdr:cNvPr id="3" name="Graphique 4"/>
        <xdr:cNvGraphicFramePr/>
      </xdr:nvGraphicFramePr>
      <xdr:xfrm>
        <a:off x="3390900" y="12592050"/>
        <a:ext cx="43434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91</xdr:row>
      <xdr:rowOff>38100</xdr:rowOff>
    </xdr:from>
    <xdr:to>
      <xdr:col>11</xdr:col>
      <xdr:colOff>495300</xdr:colOff>
      <xdr:row>107</xdr:row>
      <xdr:rowOff>85725</xdr:rowOff>
    </xdr:to>
    <xdr:graphicFrame>
      <xdr:nvGraphicFramePr>
        <xdr:cNvPr id="4" name="Graphique 5"/>
        <xdr:cNvGraphicFramePr/>
      </xdr:nvGraphicFramePr>
      <xdr:xfrm>
        <a:off x="3390900" y="17021175"/>
        <a:ext cx="434340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115</xdr:row>
      <xdr:rowOff>38100</xdr:rowOff>
    </xdr:from>
    <xdr:to>
      <xdr:col>11</xdr:col>
      <xdr:colOff>495300</xdr:colOff>
      <xdr:row>131</xdr:row>
      <xdr:rowOff>85725</xdr:rowOff>
    </xdr:to>
    <xdr:graphicFrame>
      <xdr:nvGraphicFramePr>
        <xdr:cNvPr id="5" name="Graphique 6"/>
        <xdr:cNvGraphicFramePr/>
      </xdr:nvGraphicFramePr>
      <xdr:xfrm>
        <a:off x="3390900" y="21450300"/>
        <a:ext cx="43434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85725</xdr:colOff>
      <xdr:row>139</xdr:row>
      <xdr:rowOff>38100</xdr:rowOff>
    </xdr:from>
    <xdr:to>
      <xdr:col>11</xdr:col>
      <xdr:colOff>495300</xdr:colOff>
      <xdr:row>155</xdr:row>
      <xdr:rowOff>85725</xdr:rowOff>
    </xdr:to>
    <xdr:graphicFrame>
      <xdr:nvGraphicFramePr>
        <xdr:cNvPr id="6" name="Graphique 7"/>
        <xdr:cNvGraphicFramePr/>
      </xdr:nvGraphicFramePr>
      <xdr:xfrm>
        <a:off x="3390900" y="25879425"/>
        <a:ext cx="43434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85725</xdr:colOff>
      <xdr:row>163</xdr:row>
      <xdr:rowOff>38100</xdr:rowOff>
    </xdr:from>
    <xdr:to>
      <xdr:col>11</xdr:col>
      <xdr:colOff>495300</xdr:colOff>
      <xdr:row>179</xdr:row>
      <xdr:rowOff>85725</xdr:rowOff>
    </xdr:to>
    <xdr:graphicFrame>
      <xdr:nvGraphicFramePr>
        <xdr:cNvPr id="7" name="Graphique 8"/>
        <xdr:cNvGraphicFramePr/>
      </xdr:nvGraphicFramePr>
      <xdr:xfrm>
        <a:off x="3390900" y="30308550"/>
        <a:ext cx="434340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187</xdr:row>
      <xdr:rowOff>38100</xdr:rowOff>
    </xdr:from>
    <xdr:to>
      <xdr:col>11</xdr:col>
      <xdr:colOff>495300</xdr:colOff>
      <xdr:row>203</xdr:row>
      <xdr:rowOff>85725</xdr:rowOff>
    </xdr:to>
    <xdr:graphicFrame>
      <xdr:nvGraphicFramePr>
        <xdr:cNvPr id="8" name="Graphique 9"/>
        <xdr:cNvGraphicFramePr/>
      </xdr:nvGraphicFramePr>
      <xdr:xfrm>
        <a:off x="3390900" y="34737675"/>
        <a:ext cx="434340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85725</xdr:colOff>
      <xdr:row>211</xdr:row>
      <xdr:rowOff>38100</xdr:rowOff>
    </xdr:from>
    <xdr:to>
      <xdr:col>11</xdr:col>
      <xdr:colOff>495300</xdr:colOff>
      <xdr:row>227</xdr:row>
      <xdr:rowOff>85725</xdr:rowOff>
    </xdr:to>
    <xdr:graphicFrame>
      <xdr:nvGraphicFramePr>
        <xdr:cNvPr id="9" name="Graphique 10"/>
        <xdr:cNvGraphicFramePr/>
      </xdr:nvGraphicFramePr>
      <xdr:xfrm>
        <a:off x="3390900" y="39166800"/>
        <a:ext cx="43434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235</xdr:row>
      <xdr:rowOff>38100</xdr:rowOff>
    </xdr:from>
    <xdr:to>
      <xdr:col>11</xdr:col>
      <xdr:colOff>495300</xdr:colOff>
      <xdr:row>251</xdr:row>
      <xdr:rowOff>85725</xdr:rowOff>
    </xdr:to>
    <xdr:graphicFrame>
      <xdr:nvGraphicFramePr>
        <xdr:cNvPr id="10" name="Graphique 11"/>
        <xdr:cNvGraphicFramePr/>
      </xdr:nvGraphicFramePr>
      <xdr:xfrm>
        <a:off x="3390900" y="43595925"/>
        <a:ext cx="4343400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259</xdr:row>
      <xdr:rowOff>38100</xdr:rowOff>
    </xdr:from>
    <xdr:to>
      <xdr:col>11</xdr:col>
      <xdr:colOff>495300</xdr:colOff>
      <xdr:row>275</xdr:row>
      <xdr:rowOff>85725</xdr:rowOff>
    </xdr:to>
    <xdr:graphicFrame>
      <xdr:nvGraphicFramePr>
        <xdr:cNvPr id="11" name="Graphique 12"/>
        <xdr:cNvGraphicFramePr/>
      </xdr:nvGraphicFramePr>
      <xdr:xfrm>
        <a:off x="3390900" y="48025050"/>
        <a:ext cx="4343400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85725</xdr:colOff>
      <xdr:row>283</xdr:row>
      <xdr:rowOff>38100</xdr:rowOff>
    </xdr:from>
    <xdr:to>
      <xdr:col>11</xdr:col>
      <xdr:colOff>495300</xdr:colOff>
      <xdr:row>299</xdr:row>
      <xdr:rowOff>85725</xdr:rowOff>
    </xdr:to>
    <xdr:graphicFrame>
      <xdr:nvGraphicFramePr>
        <xdr:cNvPr id="12" name="Graphique 13"/>
        <xdr:cNvGraphicFramePr/>
      </xdr:nvGraphicFramePr>
      <xdr:xfrm>
        <a:off x="3390900" y="52454175"/>
        <a:ext cx="4343400" cy="3038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85725</xdr:colOff>
      <xdr:row>307</xdr:row>
      <xdr:rowOff>38100</xdr:rowOff>
    </xdr:from>
    <xdr:to>
      <xdr:col>11</xdr:col>
      <xdr:colOff>495300</xdr:colOff>
      <xdr:row>323</xdr:row>
      <xdr:rowOff>85725</xdr:rowOff>
    </xdr:to>
    <xdr:graphicFrame>
      <xdr:nvGraphicFramePr>
        <xdr:cNvPr id="13" name="Graphique 14"/>
        <xdr:cNvGraphicFramePr/>
      </xdr:nvGraphicFramePr>
      <xdr:xfrm>
        <a:off x="3390900" y="56883300"/>
        <a:ext cx="4343400" cy="3038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0.63975</cdr:x>
      <cdr:y>0.45225</cdr:y>
    </cdr:from>
    <cdr:to>
      <cdr:x>0.7435</cdr:x>
      <cdr:y>0.5215</cdr:y>
    </cdr:to>
    <cdr:sp>
      <cdr:nvSpPr>
        <cdr:cNvPr id="1" name="ZoneTexte 1"/>
        <cdr:cNvSpPr txBox="1">
          <a:spLocks noChangeArrowheads="1"/>
        </cdr:cNvSpPr>
      </cdr:nvSpPr>
      <cdr:spPr>
        <a:xfrm>
          <a:off x="2809875" y="119062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0.28625</cdr:x>
      <cdr:y>0.51325</cdr:y>
    </cdr:from>
    <cdr:to>
      <cdr:x>0.39025</cdr:x>
      <cdr:y>0.5825</cdr:y>
    </cdr:to>
    <cdr:sp>
      <cdr:nvSpPr>
        <cdr:cNvPr id="2" name="ZoneTexte 1"/>
        <cdr:cNvSpPr txBox="1">
          <a:spLocks noChangeArrowheads="1"/>
        </cdr:cNvSpPr>
      </cdr:nvSpPr>
      <cdr:spPr>
        <a:xfrm>
          <a:off x="1257300" y="135255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0.293</cdr:x>
      <cdr:y>0.28825</cdr:y>
    </cdr:from>
    <cdr:to>
      <cdr:x>0.397</cdr:x>
      <cdr:y>0.3575</cdr:y>
    </cdr:to>
    <cdr:sp>
      <cdr:nvSpPr>
        <cdr:cNvPr id="3" name="ZoneTexte 1"/>
        <cdr:cNvSpPr txBox="1">
          <a:spLocks noChangeArrowheads="1"/>
        </cdr:cNvSpPr>
      </cdr:nvSpPr>
      <cdr:spPr>
        <a:xfrm>
          <a:off x="1285875" y="76200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0.259</cdr:x>
      <cdr:y>0.11225</cdr:y>
    </cdr:from>
    <cdr:to>
      <cdr:x>0.363</cdr:x>
      <cdr:y>0.1815</cdr:y>
    </cdr:to>
    <cdr:sp>
      <cdr:nvSpPr>
        <cdr:cNvPr id="4" name="ZoneTexte 1"/>
        <cdr:cNvSpPr txBox="1">
          <a:spLocks noChangeArrowheads="1"/>
        </cdr:cNvSpPr>
      </cdr:nvSpPr>
      <cdr:spPr>
        <a:xfrm>
          <a:off x="1133475" y="29527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  <cdr:relSizeAnchor xmlns:cdr="http://schemas.openxmlformats.org/drawingml/2006/chartDrawing">
    <cdr:from>
      <cdr:x>0.7175</cdr:x>
      <cdr:y>0.09225</cdr:y>
    </cdr:from>
    <cdr:to>
      <cdr:x>0.8215</cdr:x>
      <cdr:y>0.1615</cdr:y>
    </cdr:to>
    <cdr:sp>
      <cdr:nvSpPr>
        <cdr:cNvPr id="5" name="ZoneTexte 1"/>
        <cdr:cNvSpPr txBox="1">
          <a:spLocks noChangeArrowheads="1"/>
        </cdr:cNvSpPr>
      </cdr:nvSpPr>
      <cdr:spPr>
        <a:xfrm>
          <a:off x="3152775" y="23812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0.47875</cdr:x>
      <cdr:y>0.02875</cdr:y>
    </cdr:from>
    <cdr:to>
      <cdr:x>0.58275</cdr:x>
      <cdr:y>0.098</cdr:y>
    </cdr:to>
    <cdr:sp>
      <cdr:nvSpPr>
        <cdr:cNvPr id="6" name="ZoneTexte 1"/>
        <cdr:cNvSpPr txBox="1">
          <a:spLocks noChangeArrowheads="1"/>
        </cdr:cNvSpPr>
      </cdr:nvSpPr>
      <cdr:spPr>
        <a:xfrm>
          <a:off x="2105025" y="6667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240 et +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0.63975</cdr:x>
      <cdr:y>0.45225</cdr:y>
    </cdr:from>
    <cdr:to>
      <cdr:x>0.7435</cdr:x>
      <cdr:y>0.5215</cdr:y>
    </cdr:to>
    <cdr:sp>
      <cdr:nvSpPr>
        <cdr:cNvPr id="1" name="ZoneTexte 1"/>
        <cdr:cNvSpPr txBox="1">
          <a:spLocks noChangeArrowheads="1"/>
        </cdr:cNvSpPr>
      </cdr:nvSpPr>
      <cdr:spPr>
        <a:xfrm>
          <a:off x="2809875" y="119062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0.28625</cdr:x>
      <cdr:y>0.51325</cdr:y>
    </cdr:from>
    <cdr:to>
      <cdr:x>0.39025</cdr:x>
      <cdr:y>0.5825</cdr:y>
    </cdr:to>
    <cdr:sp>
      <cdr:nvSpPr>
        <cdr:cNvPr id="2" name="ZoneTexte 1"/>
        <cdr:cNvSpPr txBox="1">
          <a:spLocks noChangeArrowheads="1"/>
        </cdr:cNvSpPr>
      </cdr:nvSpPr>
      <cdr:spPr>
        <a:xfrm>
          <a:off x="1257300" y="135255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0.2675</cdr:x>
      <cdr:y>0.2825</cdr:y>
    </cdr:from>
    <cdr:to>
      <cdr:x>0.3715</cdr:x>
      <cdr:y>0.35175</cdr:y>
    </cdr:to>
    <cdr:sp>
      <cdr:nvSpPr>
        <cdr:cNvPr id="3" name="ZoneTexte 1"/>
        <cdr:cNvSpPr txBox="1">
          <a:spLocks noChangeArrowheads="1"/>
        </cdr:cNvSpPr>
      </cdr:nvSpPr>
      <cdr:spPr>
        <a:xfrm>
          <a:off x="1171575" y="74295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0.53</cdr:x>
      <cdr:y>0.10375</cdr:y>
    </cdr:from>
    <cdr:to>
      <cdr:x>0.6345</cdr:x>
      <cdr:y>0.1725</cdr:y>
    </cdr:to>
    <cdr:sp>
      <cdr:nvSpPr>
        <cdr:cNvPr id="4" name="ZoneTexte 1"/>
        <cdr:cNvSpPr txBox="1">
          <a:spLocks noChangeArrowheads="1"/>
        </cdr:cNvSpPr>
      </cdr:nvSpPr>
      <cdr:spPr>
        <a:xfrm>
          <a:off x="2324100" y="26670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0.2435</cdr:x>
      <cdr:y>0.10075</cdr:y>
    </cdr:from>
    <cdr:to>
      <cdr:x>0.34825</cdr:x>
      <cdr:y>0.1695</cdr:y>
    </cdr:to>
    <cdr:sp>
      <cdr:nvSpPr>
        <cdr:cNvPr id="5" name="ZoneTexte 1"/>
        <cdr:cNvSpPr txBox="1">
          <a:spLocks noChangeArrowheads="1"/>
        </cdr:cNvSpPr>
      </cdr:nvSpPr>
      <cdr:spPr>
        <a:xfrm>
          <a:off x="1066800" y="26670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  <cdr:relSizeAnchor xmlns:cdr="http://schemas.openxmlformats.org/drawingml/2006/chartDrawing">
    <cdr:from>
      <cdr:x>0.368</cdr:x>
      <cdr:y>0.0115</cdr:y>
    </cdr:from>
    <cdr:to>
      <cdr:x>0.4725</cdr:x>
      <cdr:y>0.08025</cdr:y>
    </cdr:to>
    <cdr:sp>
      <cdr:nvSpPr>
        <cdr:cNvPr id="6" name="ZoneTexte 1"/>
        <cdr:cNvSpPr txBox="1">
          <a:spLocks noChangeArrowheads="1"/>
        </cdr:cNvSpPr>
      </cdr:nvSpPr>
      <cdr:spPr>
        <a:xfrm>
          <a:off x="1619250" y="2857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220-239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0.5735</cdr:y>
    </cdr:from>
    <cdr:to>
      <cdr:x>0.546</cdr:x>
      <cdr:y>0.64275</cdr:y>
    </cdr:to>
    <cdr:sp>
      <cdr:nvSpPr>
        <cdr:cNvPr id="1" name="ZoneTexte 1"/>
        <cdr:cNvSpPr txBox="1">
          <a:spLocks noChangeArrowheads="1"/>
        </cdr:cNvSpPr>
      </cdr:nvSpPr>
      <cdr:spPr>
        <a:xfrm>
          <a:off x="1943100" y="151447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0.25375</cdr:x>
      <cdr:y>0.395</cdr:y>
    </cdr:from>
    <cdr:to>
      <cdr:x>0.35775</cdr:x>
      <cdr:y>0.46425</cdr:y>
    </cdr:to>
    <cdr:sp>
      <cdr:nvSpPr>
        <cdr:cNvPr id="2" name="ZoneTexte 1"/>
        <cdr:cNvSpPr txBox="1">
          <a:spLocks noChangeArrowheads="1"/>
        </cdr:cNvSpPr>
      </cdr:nvSpPr>
      <cdr:spPr>
        <a:xfrm>
          <a:off x="1114425" y="103822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0.2265</cdr:x>
      <cdr:y>0.121</cdr:y>
    </cdr:from>
    <cdr:to>
      <cdr:x>0.3305</cdr:x>
      <cdr:y>0.19025</cdr:y>
    </cdr:to>
    <cdr:sp>
      <cdr:nvSpPr>
        <cdr:cNvPr id="3" name="ZoneTexte 1"/>
        <cdr:cNvSpPr txBox="1">
          <a:spLocks noChangeArrowheads="1"/>
        </cdr:cNvSpPr>
      </cdr:nvSpPr>
      <cdr:spPr>
        <a:xfrm>
          <a:off x="990600" y="31432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0.6475</cdr:x>
      <cdr:y>0.046</cdr:y>
    </cdr:from>
    <cdr:to>
      <cdr:x>0.75225</cdr:x>
      <cdr:y>0.11475</cdr:y>
    </cdr:to>
    <cdr:sp>
      <cdr:nvSpPr>
        <cdr:cNvPr id="4" name="ZoneTexte 1"/>
        <cdr:cNvSpPr txBox="1">
          <a:spLocks noChangeArrowheads="1"/>
        </cdr:cNvSpPr>
      </cdr:nvSpPr>
      <cdr:spPr>
        <a:xfrm>
          <a:off x="2847975" y="11430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0.6085</cdr:x>
      <cdr:y>0.3085</cdr:y>
    </cdr:from>
    <cdr:to>
      <cdr:x>0.713</cdr:x>
      <cdr:y>0.37725</cdr:y>
    </cdr:to>
    <cdr:sp>
      <cdr:nvSpPr>
        <cdr:cNvPr id="5" name="ZoneTexte 1"/>
        <cdr:cNvSpPr txBox="1">
          <a:spLocks noChangeArrowheads="1"/>
        </cdr:cNvSpPr>
      </cdr:nvSpPr>
      <cdr:spPr>
        <a:xfrm>
          <a:off x="2676525" y="80962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0.385</cdr:x>
      <cdr:y>0.01725</cdr:y>
    </cdr:from>
    <cdr:to>
      <cdr:x>0.48975</cdr:x>
      <cdr:y>0.086</cdr:y>
    </cdr:to>
    <cdr:sp>
      <cdr:nvSpPr>
        <cdr:cNvPr id="6" name="ZoneTexte 1"/>
        <cdr:cNvSpPr txBox="1">
          <a:spLocks noChangeArrowheads="1"/>
        </cdr:cNvSpPr>
      </cdr:nvSpPr>
      <cdr:spPr>
        <a:xfrm>
          <a:off x="1685925" y="3810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0.357</cdr:y>
    </cdr:from>
    <cdr:to>
      <cdr:x>0.71125</cdr:x>
      <cdr:y>0.42625</cdr:y>
    </cdr:to>
    <cdr:sp>
      <cdr:nvSpPr>
        <cdr:cNvPr id="1" name="ZoneTexte 1"/>
        <cdr:cNvSpPr txBox="1">
          <a:spLocks noChangeArrowheads="1"/>
        </cdr:cNvSpPr>
      </cdr:nvSpPr>
      <cdr:spPr>
        <a:xfrm>
          <a:off x="2667000" y="94297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0.44975</cdr:x>
      <cdr:y>0.57975</cdr:y>
    </cdr:from>
    <cdr:to>
      <cdr:x>0.55375</cdr:x>
      <cdr:y>0.649</cdr:y>
    </cdr:to>
    <cdr:sp>
      <cdr:nvSpPr>
        <cdr:cNvPr id="2" name="ZoneTexte 1"/>
        <cdr:cNvSpPr txBox="1">
          <a:spLocks noChangeArrowheads="1"/>
        </cdr:cNvSpPr>
      </cdr:nvSpPr>
      <cdr:spPr>
        <a:xfrm>
          <a:off x="1971675" y="153352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0.189</cdr:x>
      <cdr:y>0.39225</cdr:y>
    </cdr:from>
    <cdr:to>
      <cdr:x>0.293</cdr:x>
      <cdr:y>0.4615</cdr:y>
    </cdr:to>
    <cdr:sp>
      <cdr:nvSpPr>
        <cdr:cNvPr id="3" name="ZoneTexte 1"/>
        <cdr:cNvSpPr txBox="1">
          <a:spLocks noChangeArrowheads="1"/>
        </cdr:cNvSpPr>
      </cdr:nvSpPr>
      <cdr:spPr>
        <a:xfrm>
          <a:off x="828675" y="103822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0.8675</cdr:x>
      <cdr:y>0.0085</cdr:y>
    </cdr:from>
    <cdr:to>
      <cdr:x>0.9975</cdr:x>
      <cdr:y>0.07725</cdr:y>
    </cdr:to>
    <cdr:sp>
      <cdr:nvSpPr>
        <cdr:cNvPr id="4" name="ZoneTexte 1"/>
        <cdr:cNvSpPr txBox="1">
          <a:spLocks noChangeArrowheads="1"/>
        </cdr:cNvSpPr>
      </cdr:nvSpPr>
      <cdr:spPr>
        <a:xfrm>
          <a:off x="3810000" y="19050"/>
          <a:ext cx="571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Inf. à 100</a:t>
          </a:r>
        </a:p>
      </cdr:txBody>
    </cdr:sp>
  </cdr:relSizeAnchor>
  <cdr:relSizeAnchor xmlns:cdr="http://schemas.openxmlformats.org/drawingml/2006/chartDrawing">
    <cdr:from>
      <cdr:x>0.65775</cdr:x>
      <cdr:y>0.00275</cdr:y>
    </cdr:from>
    <cdr:to>
      <cdr:x>0.7625</cdr:x>
      <cdr:y>0.0715</cdr:y>
    </cdr:to>
    <cdr:sp>
      <cdr:nvSpPr>
        <cdr:cNvPr id="5" name="ZoneTexte 1"/>
        <cdr:cNvSpPr txBox="1">
          <a:spLocks noChangeArrowheads="1"/>
        </cdr:cNvSpPr>
      </cdr:nvSpPr>
      <cdr:spPr>
        <a:xfrm>
          <a:off x="2886075" y="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0.731</cdr:x>
      <cdr:y>0.10375</cdr:y>
    </cdr:from>
    <cdr:to>
      <cdr:x>0.83575</cdr:x>
      <cdr:y>0.1725</cdr:y>
    </cdr:to>
    <cdr:sp>
      <cdr:nvSpPr>
        <cdr:cNvPr id="6" name="ZoneTexte 1"/>
        <cdr:cNvSpPr txBox="1">
          <a:spLocks noChangeArrowheads="1"/>
        </cdr:cNvSpPr>
      </cdr:nvSpPr>
      <cdr:spPr>
        <a:xfrm>
          <a:off x="3209925" y="26670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0.0475</cdr:x>
      <cdr:y>0.17</cdr:y>
    </cdr:from>
    <cdr:to>
      <cdr:x>0.15225</cdr:x>
      <cdr:y>0.23875</cdr:y>
    </cdr:to>
    <cdr:sp>
      <cdr:nvSpPr>
        <cdr:cNvPr id="7" name="ZoneTexte 1"/>
        <cdr:cNvSpPr txBox="1">
          <a:spLocks noChangeArrowheads="1"/>
        </cdr:cNvSpPr>
      </cdr:nvSpPr>
      <cdr:spPr>
        <a:xfrm>
          <a:off x="200025" y="447675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  <cdr:relSizeAnchor xmlns:cdr="http://schemas.openxmlformats.org/drawingml/2006/chartDrawing">
    <cdr:from>
      <cdr:x>0.28625</cdr:x>
      <cdr:y>0.11825</cdr:y>
    </cdr:from>
    <cdr:to>
      <cdr:x>0.39075</cdr:x>
      <cdr:y>0.187</cdr:y>
    </cdr:to>
    <cdr:sp>
      <cdr:nvSpPr>
        <cdr:cNvPr id="8" name="ZoneTexte 1"/>
        <cdr:cNvSpPr txBox="1">
          <a:spLocks noChangeArrowheads="1"/>
        </cdr:cNvSpPr>
      </cdr:nvSpPr>
      <cdr:spPr>
        <a:xfrm>
          <a:off x="1257300" y="30480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220-239</a:t>
          </a:r>
        </a:p>
      </cdr:txBody>
    </cdr:sp>
  </cdr:relSizeAnchor>
  <cdr:relSizeAnchor xmlns:cdr="http://schemas.openxmlformats.org/drawingml/2006/chartDrawing">
    <cdr:from>
      <cdr:x>0.36975</cdr:x>
      <cdr:y>0</cdr:y>
    </cdr:from>
    <cdr:to>
      <cdr:x>0.47425</cdr:x>
      <cdr:y>0.06875</cdr:y>
    </cdr:to>
    <cdr:sp>
      <cdr:nvSpPr>
        <cdr:cNvPr id="9" name="ZoneTexte 1"/>
        <cdr:cNvSpPr txBox="1">
          <a:spLocks noChangeArrowheads="1"/>
        </cdr:cNvSpPr>
      </cdr:nvSpPr>
      <cdr:spPr>
        <a:xfrm>
          <a:off x="1619250" y="0"/>
          <a:ext cx="457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240 et +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</cdr:x>
      <cdr:y>0.81875</cdr:y>
    </cdr:from>
    <cdr:to>
      <cdr:x>0.967</cdr:x>
      <cdr:y>0.88775</cdr:y>
    </cdr:to>
    <cdr:sp>
      <cdr:nvSpPr>
        <cdr:cNvPr id="1" name="ZoneTexte 1"/>
        <cdr:cNvSpPr txBox="1">
          <a:spLocks noChangeArrowheads="1"/>
        </cdr:cNvSpPr>
      </cdr:nvSpPr>
      <cdr:spPr>
        <a:xfrm>
          <a:off x="3790950" y="2162175"/>
          <a:ext cx="457200" cy="180975"/>
        </a:xfrm>
        <a:prstGeom prst="rect">
          <a:avLst/>
        </a:prstGeom>
        <a:gradFill rotWithShape="1">
          <a:gsLst>
            <a:gs pos="0">
              <a:srgbClr val="FF5050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0.28625</cdr:x>
      <cdr:y>0.51325</cdr:y>
    </cdr:from>
    <cdr:to>
      <cdr:x>0.39025</cdr:x>
      <cdr:y>0.5825</cdr:y>
    </cdr:to>
    <cdr:sp>
      <cdr:nvSpPr>
        <cdr:cNvPr id="2" name="ZoneTexte 1"/>
        <cdr:cNvSpPr txBox="1">
          <a:spLocks noChangeArrowheads="1"/>
        </cdr:cNvSpPr>
      </cdr:nvSpPr>
      <cdr:spPr>
        <a:xfrm>
          <a:off x="1257300" y="1352550"/>
          <a:ext cx="457200" cy="180975"/>
        </a:xfrm>
        <a:prstGeom prst="rect">
          <a:avLst/>
        </a:prstGeom>
        <a:gradFill rotWithShape="1">
          <a:gsLst>
            <a:gs pos="0">
              <a:srgbClr val="33FF8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0.2675</cdr:x>
      <cdr:y>0.2825</cdr:y>
    </cdr:from>
    <cdr:to>
      <cdr:x>0.3715</cdr:x>
      <cdr:y>0.35175</cdr:y>
    </cdr:to>
    <cdr:sp>
      <cdr:nvSpPr>
        <cdr:cNvPr id="3" name="ZoneTexte 1"/>
        <cdr:cNvSpPr txBox="1">
          <a:spLocks noChangeArrowheads="1"/>
        </cdr:cNvSpPr>
      </cdr:nvSpPr>
      <cdr:spPr>
        <a:xfrm>
          <a:off x="1171575" y="742950"/>
          <a:ext cx="457200" cy="180975"/>
        </a:xfrm>
        <a:prstGeom prst="rect">
          <a:avLst/>
        </a:prstGeom>
        <a:gradFill rotWithShape="1">
          <a:gsLst>
            <a:gs pos="0">
              <a:srgbClr val="FAC090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0.8675</cdr:x>
      <cdr:y>0.0085</cdr:y>
    </cdr:from>
    <cdr:to>
      <cdr:x>0.9975</cdr:x>
      <cdr:y>0.07725</cdr:y>
    </cdr:to>
    <cdr:sp>
      <cdr:nvSpPr>
        <cdr:cNvPr id="4" name="ZoneTexte 1"/>
        <cdr:cNvSpPr txBox="1">
          <a:spLocks noChangeArrowheads="1"/>
        </cdr:cNvSpPr>
      </cdr:nvSpPr>
      <cdr:spPr>
        <a:xfrm>
          <a:off x="3810000" y="19050"/>
          <a:ext cx="571500" cy="1809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Inf. à 100</a:t>
          </a:r>
        </a:p>
      </cdr:txBody>
    </cdr:sp>
  </cdr:relSizeAnchor>
  <cdr:relSizeAnchor xmlns:cdr="http://schemas.openxmlformats.org/drawingml/2006/chartDrawing">
    <cdr:from>
      <cdr:x>0.86575</cdr:x>
      <cdr:y>0.08925</cdr:y>
    </cdr:from>
    <cdr:to>
      <cdr:x>0.97025</cdr:x>
      <cdr:y>0.158</cdr:y>
    </cdr:to>
    <cdr:sp>
      <cdr:nvSpPr>
        <cdr:cNvPr id="5" name="ZoneTexte 1"/>
        <cdr:cNvSpPr txBox="1">
          <a:spLocks noChangeArrowheads="1"/>
        </cdr:cNvSpPr>
      </cdr:nvSpPr>
      <cdr:spPr>
        <a:xfrm>
          <a:off x="3800475" y="228600"/>
          <a:ext cx="457200" cy="180975"/>
        </a:xfrm>
        <a:prstGeom prst="rect">
          <a:avLst/>
        </a:prstGeom>
        <a:gradFill rotWithShape="1">
          <a:gsLst>
            <a:gs pos="0">
              <a:srgbClr val="A6A6A6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0.86225</cdr:x>
      <cdr:y>0.173</cdr:y>
    </cdr:from>
    <cdr:to>
      <cdr:x>0.967</cdr:x>
      <cdr:y>0.24175</cdr:y>
    </cdr:to>
    <cdr:sp>
      <cdr:nvSpPr>
        <cdr:cNvPr id="6" name="ZoneTexte 1"/>
        <cdr:cNvSpPr txBox="1">
          <a:spLocks noChangeArrowheads="1"/>
        </cdr:cNvSpPr>
      </cdr:nvSpPr>
      <cdr:spPr>
        <a:xfrm>
          <a:off x="3790950" y="457200"/>
          <a:ext cx="457200" cy="180975"/>
        </a:xfrm>
        <a:prstGeom prst="rect">
          <a:avLst/>
        </a:prstGeom>
        <a:gradFill rotWithShape="1">
          <a:gsLst>
            <a:gs pos="0">
              <a:srgbClr val="FFFF99"/>
            </a:gs>
            <a:gs pos="50000">
              <a:srgbClr val="FFFF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0.86225</cdr:x>
      <cdr:y>0.2565</cdr:y>
    </cdr:from>
    <cdr:to>
      <cdr:x>0.967</cdr:x>
      <cdr:y>0.32525</cdr:y>
    </cdr:to>
    <cdr:sp>
      <cdr:nvSpPr>
        <cdr:cNvPr id="7" name="ZoneTexte 1"/>
        <cdr:cNvSpPr txBox="1">
          <a:spLocks noChangeArrowheads="1"/>
        </cdr:cNvSpPr>
      </cdr:nvSpPr>
      <cdr:spPr>
        <a:xfrm>
          <a:off x="3790950" y="676275"/>
          <a:ext cx="457200" cy="180975"/>
        </a:xfrm>
        <a:prstGeom prst="rect">
          <a:avLst/>
        </a:prstGeom>
        <a:gradFill rotWithShape="1">
          <a:gsLst>
            <a:gs pos="0">
              <a:srgbClr val="0066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  <cdr:relSizeAnchor xmlns:cdr="http://schemas.openxmlformats.org/drawingml/2006/chartDrawing">
    <cdr:from>
      <cdr:x>0.864</cdr:x>
      <cdr:y>0.3375</cdr:y>
    </cdr:from>
    <cdr:to>
      <cdr:x>0.9685</cdr:x>
      <cdr:y>0.406</cdr:y>
    </cdr:to>
    <cdr:sp>
      <cdr:nvSpPr>
        <cdr:cNvPr id="8" name="ZoneTexte 1"/>
        <cdr:cNvSpPr txBox="1">
          <a:spLocks noChangeArrowheads="1"/>
        </cdr:cNvSpPr>
      </cdr:nvSpPr>
      <cdr:spPr>
        <a:xfrm>
          <a:off x="3800475" y="885825"/>
          <a:ext cx="457200" cy="1809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220-239</a:t>
          </a:r>
        </a:p>
      </cdr:txBody>
    </cdr:sp>
  </cdr:relSizeAnchor>
  <cdr:relSizeAnchor xmlns:cdr="http://schemas.openxmlformats.org/drawingml/2006/chartDrawing">
    <cdr:from>
      <cdr:x>0.864</cdr:x>
      <cdr:y>0.424</cdr:y>
    </cdr:from>
    <cdr:to>
      <cdr:x>0.9685</cdr:x>
      <cdr:y>0.49275</cdr:y>
    </cdr:to>
    <cdr:sp>
      <cdr:nvSpPr>
        <cdr:cNvPr id="9" name="ZoneTexte 1"/>
        <cdr:cNvSpPr txBox="1">
          <a:spLocks noChangeArrowheads="1"/>
        </cdr:cNvSpPr>
      </cdr:nvSpPr>
      <cdr:spPr>
        <a:xfrm>
          <a:off x="3800475" y="1114425"/>
          <a:ext cx="457200" cy="180975"/>
        </a:xfrm>
        <a:prstGeom prst="rect">
          <a:avLst/>
        </a:prstGeom>
        <a:gradFill rotWithShape="1">
          <a:gsLst>
            <a:gs pos="0">
              <a:srgbClr val="9933FF"/>
            </a:gs>
            <a:gs pos="0">
              <a:srgbClr val="9933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240 et +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0.464</cdr:y>
    </cdr:from>
    <cdr:to>
      <cdr:x>0.73</cdr:x>
      <cdr:y>0.533</cdr:y>
    </cdr:to>
    <cdr:sp>
      <cdr:nvSpPr>
        <cdr:cNvPr id="1" name="ZoneTexte 1"/>
        <cdr:cNvSpPr txBox="1">
          <a:spLocks noChangeArrowheads="1"/>
        </cdr:cNvSpPr>
      </cdr:nvSpPr>
      <cdr:spPr>
        <a:xfrm>
          <a:off x="2714625" y="140970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0.28625</cdr:x>
      <cdr:y>0.51325</cdr:y>
    </cdr:from>
    <cdr:to>
      <cdr:x>0.39025</cdr:x>
      <cdr:y>0.58225</cdr:y>
    </cdr:to>
    <cdr:sp>
      <cdr:nvSpPr>
        <cdr:cNvPr id="2" name="ZoneTexte 1"/>
        <cdr:cNvSpPr txBox="1">
          <a:spLocks noChangeArrowheads="1"/>
        </cdr:cNvSpPr>
      </cdr:nvSpPr>
      <cdr:spPr>
        <a:xfrm>
          <a:off x="1238250" y="155257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0.23075</cdr:x>
      <cdr:y>0.29125</cdr:y>
    </cdr:from>
    <cdr:to>
      <cdr:x>0.33475</cdr:x>
      <cdr:y>0.36</cdr:y>
    </cdr:to>
    <cdr:sp>
      <cdr:nvSpPr>
        <cdr:cNvPr id="3" name="ZoneTexte 1"/>
        <cdr:cNvSpPr txBox="1">
          <a:spLocks noChangeArrowheads="1"/>
        </cdr:cNvSpPr>
      </cdr:nvSpPr>
      <cdr:spPr>
        <a:xfrm>
          <a:off x="1000125" y="87630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0.14425</cdr:x>
      <cdr:y>0.113</cdr:y>
    </cdr:from>
    <cdr:to>
      <cdr:x>0.249</cdr:x>
      <cdr:y>0.1815</cdr:y>
    </cdr:to>
    <cdr:sp>
      <cdr:nvSpPr>
        <cdr:cNvPr id="4" name="ZoneTexte 1"/>
        <cdr:cNvSpPr txBox="1">
          <a:spLocks noChangeArrowheads="1"/>
        </cdr:cNvSpPr>
      </cdr:nvSpPr>
      <cdr:spPr>
        <a:xfrm>
          <a:off x="619125" y="342900"/>
          <a:ext cx="457200" cy="209550"/>
        </a:xfrm>
        <a:prstGeom prst="rect">
          <a:avLst/>
        </a:prstGeom>
        <a:gradFill rotWithShape="1">
          <a:gsLst>
            <a:gs pos="0">
              <a:srgbClr val="66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  <cdr:relSizeAnchor xmlns:cdr="http://schemas.openxmlformats.org/drawingml/2006/chartDrawing">
    <cdr:from>
      <cdr:x>0.357</cdr:x>
      <cdr:y>0.062</cdr:y>
    </cdr:from>
    <cdr:to>
      <cdr:x>0.4615</cdr:x>
      <cdr:y>0.1305</cdr:y>
    </cdr:to>
    <cdr:sp>
      <cdr:nvSpPr>
        <cdr:cNvPr id="5" name="ZoneTexte 1"/>
        <cdr:cNvSpPr txBox="1">
          <a:spLocks noChangeArrowheads="1"/>
        </cdr:cNvSpPr>
      </cdr:nvSpPr>
      <cdr:spPr>
        <a:xfrm>
          <a:off x="1543050" y="180975"/>
          <a:ext cx="457200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220-239</a:t>
          </a:r>
        </a:p>
      </cdr:txBody>
    </cdr:sp>
  </cdr:relSizeAnchor>
  <cdr:relSizeAnchor xmlns:cdr="http://schemas.openxmlformats.org/drawingml/2006/chartDrawing">
    <cdr:from>
      <cdr:x>0.589</cdr:x>
      <cdr:y>0.06175</cdr:y>
    </cdr:from>
    <cdr:to>
      <cdr:x>0.69375</cdr:x>
      <cdr:y>0.13025</cdr:y>
    </cdr:to>
    <cdr:sp>
      <cdr:nvSpPr>
        <cdr:cNvPr id="6" name="ZoneTexte 1"/>
        <cdr:cNvSpPr txBox="1">
          <a:spLocks noChangeArrowheads="1"/>
        </cdr:cNvSpPr>
      </cdr:nvSpPr>
      <cdr:spPr>
        <a:xfrm>
          <a:off x="2552700" y="180975"/>
          <a:ext cx="457200" cy="209550"/>
        </a:xfrm>
        <a:prstGeom prst="rect">
          <a:avLst/>
        </a:prstGeom>
        <a:gradFill rotWithShape="1">
          <a:gsLst>
            <a:gs pos="0">
              <a:srgbClr val="FFFF99"/>
            </a:gs>
            <a:gs pos="50000">
              <a:srgbClr val="FFFF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5</xdr:col>
      <xdr:colOff>676275</xdr:colOff>
      <xdr:row>16</xdr:row>
      <xdr:rowOff>114300</xdr:rowOff>
    </xdr:to>
    <xdr:graphicFrame>
      <xdr:nvGraphicFramePr>
        <xdr:cNvPr id="1" name="Graphique 1"/>
        <xdr:cNvGraphicFramePr/>
      </xdr:nvGraphicFramePr>
      <xdr:xfrm>
        <a:off x="85725" y="66675"/>
        <a:ext cx="44005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19</xdr:row>
      <xdr:rowOff>66675</xdr:rowOff>
    </xdr:from>
    <xdr:to>
      <xdr:col>5</xdr:col>
      <xdr:colOff>676275</xdr:colOff>
      <xdr:row>35</xdr:row>
      <xdr:rowOff>114300</xdr:rowOff>
    </xdr:to>
    <xdr:graphicFrame>
      <xdr:nvGraphicFramePr>
        <xdr:cNvPr id="2" name="Graphique 2"/>
        <xdr:cNvGraphicFramePr/>
      </xdr:nvGraphicFramePr>
      <xdr:xfrm>
        <a:off x="85725" y="3152775"/>
        <a:ext cx="44005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38</xdr:row>
      <xdr:rowOff>66675</xdr:rowOff>
    </xdr:from>
    <xdr:to>
      <xdr:col>5</xdr:col>
      <xdr:colOff>676275</xdr:colOff>
      <xdr:row>54</xdr:row>
      <xdr:rowOff>114300</xdr:rowOff>
    </xdr:to>
    <xdr:graphicFrame>
      <xdr:nvGraphicFramePr>
        <xdr:cNvPr id="3" name="Graphique 6"/>
        <xdr:cNvGraphicFramePr/>
      </xdr:nvGraphicFramePr>
      <xdr:xfrm>
        <a:off x="85725" y="6238875"/>
        <a:ext cx="44005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57</xdr:row>
      <xdr:rowOff>66675</xdr:rowOff>
    </xdr:from>
    <xdr:to>
      <xdr:col>5</xdr:col>
      <xdr:colOff>676275</xdr:colOff>
      <xdr:row>73</xdr:row>
      <xdr:rowOff>114300</xdr:rowOff>
    </xdr:to>
    <xdr:graphicFrame>
      <xdr:nvGraphicFramePr>
        <xdr:cNvPr id="4" name="Graphique 7"/>
        <xdr:cNvGraphicFramePr/>
      </xdr:nvGraphicFramePr>
      <xdr:xfrm>
        <a:off x="85725" y="9324975"/>
        <a:ext cx="44005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76</xdr:row>
      <xdr:rowOff>66675</xdr:rowOff>
    </xdr:from>
    <xdr:to>
      <xdr:col>5</xdr:col>
      <xdr:colOff>676275</xdr:colOff>
      <xdr:row>92</xdr:row>
      <xdr:rowOff>114300</xdr:rowOff>
    </xdr:to>
    <xdr:graphicFrame>
      <xdr:nvGraphicFramePr>
        <xdr:cNvPr id="5" name="Graphique 8"/>
        <xdr:cNvGraphicFramePr/>
      </xdr:nvGraphicFramePr>
      <xdr:xfrm>
        <a:off x="85725" y="1241107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</cdr:x>
      <cdr:y>0.6085</cdr:y>
    </cdr:from>
    <cdr:to>
      <cdr:x>0.493</cdr:x>
      <cdr:y>0.6775</cdr:y>
    </cdr:to>
    <cdr:sp>
      <cdr:nvSpPr>
        <cdr:cNvPr id="1" name="ZoneTexte 1"/>
        <cdr:cNvSpPr txBox="1">
          <a:spLocks noChangeArrowheads="1"/>
        </cdr:cNvSpPr>
      </cdr:nvSpPr>
      <cdr:spPr>
        <a:xfrm>
          <a:off x="1685925" y="184785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0.23375</cdr:x>
      <cdr:y>0.33025</cdr:y>
    </cdr:from>
    <cdr:to>
      <cdr:x>0.33775</cdr:x>
      <cdr:y>0.399</cdr:y>
    </cdr:to>
    <cdr:sp>
      <cdr:nvSpPr>
        <cdr:cNvPr id="2" name="ZoneTexte 1"/>
        <cdr:cNvSpPr txBox="1">
          <a:spLocks noChangeArrowheads="1"/>
        </cdr:cNvSpPr>
      </cdr:nvSpPr>
      <cdr:spPr>
        <a:xfrm>
          <a:off x="1009650" y="100012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0.05125</cdr:x>
      <cdr:y>0.13375</cdr:y>
    </cdr:from>
    <cdr:to>
      <cdr:x>0.15525</cdr:x>
      <cdr:y>0.20275</cdr:y>
    </cdr:to>
    <cdr:sp>
      <cdr:nvSpPr>
        <cdr:cNvPr id="3" name="ZoneTexte 1"/>
        <cdr:cNvSpPr txBox="1">
          <a:spLocks noChangeArrowheads="1"/>
        </cdr:cNvSpPr>
      </cdr:nvSpPr>
      <cdr:spPr>
        <a:xfrm>
          <a:off x="219075" y="400050"/>
          <a:ext cx="447675" cy="209550"/>
        </a:xfrm>
        <a:prstGeom prst="rect">
          <a:avLst/>
        </a:prstGeom>
        <a:gradFill rotWithShape="1">
          <a:gsLst>
            <a:gs pos="0">
              <a:srgbClr val="FAC090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0.59225</cdr:x>
      <cdr:y>0.02375</cdr:y>
    </cdr:from>
    <cdr:to>
      <cdr:x>0.697</cdr:x>
      <cdr:y>0.09225</cdr:y>
    </cdr:to>
    <cdr:sp>
      <cdr:nvSpPr>
        <cdr:cNvPr id="4" name="ZoneTexte 1"/>
        <cdr:cNvSpPr txBox="1">
          <a:spLocks noChangeArrowheads="1"/>
        </cdr:cNvSpPr>
      </cdr:nvSpPr>
      <cdr:spPr>
        <a:xfrm>
          <a:off x="2571750" y="66675"/>
          <a:ext cx="457200" cy="209550"/>
        </a:xfrm>
        <a:prstGeom prst="rect">
          <a:avLst/>
        </a:prstGeom>
        <a:gradFill rotWithShape="1">
          <a:gsLst>
            <a:gs pos="0">
              <a:srgbClr val="D9D9D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0.6325</cdr:x>
      <cdr:y>0.2955</cdr:y>
    </cdr:from>
    <cdr:to>
      <cdr:x>0.737</cdr:x>
      <cdr:y>0.364</cdr:y>
    </cdr:to>
    <cdr:sp>
      <cdr:nvSpPr>
        <cdr:cNvPr id="5" name="ZoneTexte 1"/>
        <cdr:cNvSpPr txBox="1">
          <a:spLocks noChangeArrowheads="1"/>
        </cdr:cNvSpPr>
      </cdr:nvSpPr>
      <cdr:spPr>
        <a:xfrm>
          <a:off x="2743200" y="895350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0.378</cdr:x>
      <cdr:y>0.02025</cdr:y>
    </cdr:from>
    <cdr:to>
      <cdr:x>0.4825</cdr:x>
      <cdr:y>0.08875</cdr:y>
    </cdr:to>
    <cdr:sp>
      <cdr:nvSpPr>
        <cdr:cNvPr id="6" name="ZoneTexte 1"/>
        <cdr:cNvSpPr txBox="1">
          <a:spLocks noChangeArrowheads="1"/>
        </cdr:cNvSpPr>
      </cdr:nvSpPr>
      <cdr:spPr>
        <a:xfrm>
          <a:off x="1638300" y="57150"/>
          <a:ext cx="457200" cy="209550"/>
        </a:xfrm>
        <a:prstGeom prst="rect">
          <a:avLst/>
        </a:prstGeom>
        <a:gradFill rotWithShape="1">
          <a:gsLst>
            <a:gs pos="0">
              <a:srgbClr val="66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0.64525</cdr:x>
      <cdr:y>0.29625</cdr:y>
    </cdr:from>
    <cdr:to>
      <cdr:x>0.74925</cdr:x>
      <cdr:y>0.36525</cdr:y>
    </cdr:to>
    <cdr:sp>
      <cdr:nvSpPr>
        <cdr:cNvPr id="1" name="ZoneTexte 1"/>
        <cdr:cNvSpPr txBox="1">
          <a:spLocks noChangeArrowheads="1"/>
        </cdr:cNvSpPr>
      </cdr:nvSpPr>
      <cdr:spPr>
        <a:xfrm>
          <a:off x="2800350" y="89535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0.4325</cdr:x>
      <cdr:y>0.57525</cdr:y>
    </cdr:from>
    <cdr:to>
      <cdr:x>0.5365</cdr:x>
      <cdr:y>0.64425</cdr:y>
    </cdr:to>
    <cdr:sp>
      <cdr:nvSpPr>
        <cdr:cNvPr id="2" name="ZoneTexte 1"/>
        <cdr:cNvSpPr txBox="1">
          <a:spLocks noChangeArrowheads="1"/>
        </cdr:cNvSpPr>
      </cdr:nvSpPr>
      <cdr:spPr>
        <a:xfrm>
          <a:off x="1876425" y="174307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0.1315</cdr:x>
      <cdr:y>0.37875</cdr:y>
    </cdr:from>
    <cdr:to>
      <cdr:x>0.2355</cdr:x>
      <cdr:y>0.44775</cdr:y>
    </cdr:to>
    <cdr:sp>
      <cdr:nvSpPr>
        <cdr:cNvPr id="3" name="ZoneTexte 1"/>
        <cdr:cNvSpPr txBox="1">
          <a:spLocks noChangeArrowheads="1"/>
        </cdr:cNvSpPr>
      </cdr:nvSpPr>
      <cdr:spPr>
        <a:xfrm>
          <a:off x="561975" y="114300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0.744</cdr:x>
      <cdr:y>0.0005</cdr:y>
    </cdr:from>
    <cdr:to>
      <cdr:x>0.8485</cdr:x>
      <cdr:y>0.069</cdr:y>
    </cdr:to>
    <cdr:sp>
      <cdr:nvSpPr>
        <cdr:cNvPr id="4" name="ZoneTexte 1"/>
        <cdr:cNvSpPr txBox="1">
          <a:spLocks noChangeArrowheads="1"/>
        </cdr:cNvSpPr>
      </cdr:nvSpPr>
      <cdr:spPr>
        <a:xfrm>
          <a:off x="3228975" y="0"/>
          <a:ext cx="457200" cy="209550"/>
        </a:xfrm>
        <a:prstGeom prst="rect">
          <a:avLst/>
        </a:prstGeom>
        <a:gradFill rotWithShape="1">
          <a:gsLst>
            <a:gs pos="0">
              <a:srgbClr val="D9D9D9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0.575</cdr:x>
      <cdr:y>0.1355</cdr:y>
    </cdr:from>
    <cdr:to>
      <cdr:x>0.6795</cdr:x>
      <cdr:y>0.204</cdr:y>
    </cdr:to>
    <cdr:sp>
      <cdr:nvSpPr>
        <cdr:cNvPr id="5" name="ZoneTexte 1"/>
        <cdr:cNvSpPr txBox="1">
          <a:spLocks noChangeArrowheads="1"/>
        </cdr:cNvSpPr>
      </cdr:nvSpPr>
      <cdr:spPr>
        <a:xfrm>
          <a:off x="2495550" y="409575"/>
          <a:ext cx="457200" cy="209550"/>
        </a:xfrm>
        <a:prstGeom prst="rect">
          <a:avLst/>
        </a:prstGeom>
        <a:gradFill rotWithShape="1">
          <a:gsLst>
            <a:gs pos="0">
              <a:srgbClr val="FFFF99"/>
            </a:gs>
            <a:gs pos="50000">
              <a:srgbClr val="FFFF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0.2595</cdr:x>
      <cdr:y>0.13625</cdr:y>
    </cdr:from>
    <cdr:to>
      <cdr:x>0.364</cdr:x>
      <cdr:y>0.20475</cdr:y>
    </cdr:to>
    <cdr:sp>
      <cdr:nvSpPr>
        <cdr:cNvPr id="6" name="ZoneTexte 1"/>
        <cdr:cNvSpPr txBox="1">
          <a:spLocks noChangeArrowheads="1"/>
        </cdr:cNvSpPr>
      </cdr:nvSpPr>
      <cdr:spPr>
        <a:xfrm>
          <a:off x="1123950" y="409575"/>
          <a:ext cx="457200" cy="209550"/>
        </a:xfrm>
        <a:prstGeom prst="rect">
          <a:avLst/>
        </a:prstGeom>
        <a:gradFill rotWithShape="1">
          <a:gsLst>
            <a:gs pos="0">
              <a:srgbClr val="66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  <cdr:relSizeAnchor xmlns:cdr="http://schemas.openxmlformats.org/drawingml/2006/chartDrawing">
    <cdr:from>
      <cdr:x>0.36575</cdr:x>
      <cdr:y>-0.00475</cdr:y>
    </cdr:from>
    <cdr:to>
      <cdr:x>0.47025</cdr:x>
      <cdr:y>0.0635</cdr:y>
    </cdr:to>
    <cdr:sp>
      <cdr:nvSpPr>
        <cdr:cNvPr id="7" name="ZoneTexte 1"/>
        <cdr:cNvSpPr txBox="1">
          <a:spLocks noChangeArrowheads="1"/>
        </cdr:cNvSpPr>
      </cdr:nvSpPr>
      <cdr:spPr>
        <a:xfrm>
          <a:off x="1581150" y="-9524"/>
          <a:ext cx="457200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220-239</a:t>
          </a:r>
        </a:p>
      </cdr:txBody>
    </cdr:sp>
  </cdr:relSizeAnchor>
  <cdr:relSizeAnchor xmlns:cdr="http://schemas.openxmlformats.org/drawingml/2006/chartDrawing">
    <cdr:from>
      <cdr:x>0.49125</cdr:x>
      <cdr:y>-0.00625</cdr:y>
    </cdr:from>
    <cdr:to>
      <cdr:x>0.59575</cdr:x>
      <cdr:y>0.062</cdr:y>
    </cdr:to>
    <cdr:sp>
      <cdr:nvSpPr>
        <cdr:cNvPr id="8" name="ZoneTexte 1"/>
        <cdr:cNvSpPr txBox="1">
          <a:spLocks noChangeArrowheads="1"/>
        </cdr:cNvSpPr>
      </cdr:nvSpPr>
      <cdr:spPr>
        <a:xfrm>
          <a:off x="2133600" y="-9524"/>
          <a:ext cx="457200" cy="209550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240 et +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0.40475</cdr:y>
    </cdr:from>
    <cdr:to>
      <cdr:x>0.317</cdr:x>
      <cdr:y>0.4735</cdr:y>
    </cdr:to>
    <cdr:sp>
      <cdr:nvSpPr>
        <cdr:cNvPr id="1" name="ZoneTexte 1"/>
        <cdr:cNvSpPr txBox="1">
          <a:spLocks noChangeArrowheads="1"/>
        </cdr:cNvSpPr>
      </cdr:nvSpPr>
      <cdr:spPr>
        <a:xfrm>
          <a:off x="923925" y="122872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0.32975</cdr:x>
      <cdr:y>0.22175</cdr:y>
    </cdr:from>
    <cdr:to>
      <cdr:x>0.43375</cdr:x>
      <cdr:y>0.29075</cdr:y>
    </cdr:to>
    <cdr:sp>
      <cdr:nvSpPr>
        <cdr:cNvPr id="2" name="ZoneTexte 1"/>
        <cdr:cNvSpPr txBox="1">
          <a:spLocks noChangeArrowheads="1"/>
        </cdr:cNvSpPr>
      </cdr:nvSpPr>
      <cdr:spPr>
        <a:xfrm>
          <a:off x="1428750" y="66675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0.37725</cdr:x>
      <cdr:y>0.01</cdr:y>
    </cdr:from>
    <cdr:to>
      <cdr:x>0.48125</cdr:x>
      <cdr:y>0.079</cdr:y>
    </cdr:to>
    <cdr:sp>
      <cdr:nvSpPr>
        <cdr:cNvPr id="3" name="ZoneTexte 1"/>
        <cdr:cNvSpPr txBox="1">
          <a:spLocks noChangeArrowheads="1"/>
        </cdr:cNvSpPr>
      </cdr:nvSpPr>
      <cdr:spPr>
        <a:xfrm>
          <a:off x="1638300" y="28575"/>
          <a:ext cx="447675" cy="209550"/>
        </a:xfrm>
        <a:prstGeom prst="rect">
          <a:avLst/>
        </a:prstGeom>
        <a:gradFill rotWithShape="1">
          <a:gsLst>
            <a:gs pos="0">
              <a:srgbClr val="FAC090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0.695</cdr:x>
      <cdr:y>-0.00475</cdr:y>
    </cdr:from>
    <cdr:to>
      <cdr:x>0.82525</cdr:x>
      <cdr:y>0.0635</cdr:y>
    </cdr:to>
    <cdr:sp>
      <cdr:nvSpPr>
        <cdr:cNvPr id="4" name="ZoneTexte 1"/>
        <cdr:cNvSpPr txBox="1">
          <a:spLocks noChangeArrowheads="1"/>
        </cdr:cNvSpPr>
      </cdr:nvSpPr>
      <cdr:spPr>
        <a:xfrm>
          <a:off x="3009900" y="-9524"/>
          <a:ext cx="561975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Inf. à 100</a:t>
          </a:r>
        </a:p>
      </cdr:txBody>
    </cdr:sp>
  </cdr:relSizeAnchor>
  <cdr:relSizeAnchor xmlns:cdr="http://schemas.openxmlformats.org/drawingml/2006/chartDrawing">
    <cdr:from>
      <cdr:x>0.66375</cdr:x>
      <cdr:y>0.27675</cdr:y>
    </cdr:from>
    <cdr:to>
      <cdr:x>0.76825</cdr:x>
      <cdr:y>0.345</cdr:y>
    </cdr:to>
    <cdr:sp>
      <cdr:nvSpPr>
        <cdr:cNvPr id="5" name="ZoneTexte 1"/>
        <cdr:cNvSpPr txBox="1">
          <a:spLocks noChangeArrowheads="1"/>
        </cdr:cNvSpPr>
      </cdr:nvSpPr>
      <cdr:spPr>
        <a:xfrm>
          <a:off x="2876550" y="838200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0.58725</cdr:x>
      <cdr:y>0.489</cdr:y>
    </cdr:from>
    <cdr:to>
      <cdr:x>0.69175</cdr:x>
      <cdr:y>0.5575</cdr:y>
    </cdr:to>
    <cdr:sp>
      <cdr:nvSpPr>
        <cdr:cNvPr id="6" name="ZoneTexte 1"/>
        <cdr:cNvSpPr txBox="1">
          <a:spLocks noChangeArrowheads="1"/>
        </cdr:cNvSpPr>
      </cdr:nvSpPr>
      <cdr:spPr>
        <a:xfrm>
          <a:off x="2543175" y="1476375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0.513</cdr:y>
    </cdr:from>
    <cdr:to>
      <cdr:x>0.41275</cdr:x>
      <cdr:y>0.582</cdr:y>
    </cdr:to>
    <cdr:sp>
      <cdr:nvSpPr>
        <cdr:cNvPr id="1" name="ZoneTexte 1"/>
        <cdr:cNvSpPr txBox="1">
          <a:spLocks noChangeArrowheads="1"/>
        </cdr:cNvSpPr>
      </cdr:nvSpPr>
      <cdr:spPr>
        <a:xfrm>
          <a:off x="1333500" y="155257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0.29475</cdr:x>
      <cdr:y>0.2475</cdr:y>
    </cdr:from>
    <cdr:to>
      <cdr:x>0.399</cdr:x>
      <cdr:y>0.3165</cdr:y>
    </cdr:to>
    <cdr:sp>
      <cdr:nvSpPr>
        <cdr:cNvPr id="2" name="ZoneTexte 1"/>
        <cdr:cNvSpPr txBox="1">
          <a:spLocks noChangeArrowheads="1"/>
        </cdr:cNvSpPr>
      </cdr:nvSpPr>
      <cdr:spPr>
        <a:xfrm>
          <a:off x="1276350" y="742950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0.31275</cdr:x>
      <cdr:y>0.01525</cdr:y>
    </cdr:from>
    <cdr:to>
      <cdr:x>0.41675</cdr:x>
      <cdr:y>0.084</cdr:y>
    </cdr:to>
    <cdr:sp>
      <cdr:nvSpPr>
        <cdr:cNvPr id="3" name="ZoneTexte 1"/>
        <cdr:cNvSpPr txBox="1">
          <a:spLocks noChangeArrowheads="1"/>
        </cdr:cNvSpPr>
      </cdr:nvSpPr>
      <cdr:spPr>
        <a:xfrm>
          <a:off x="1352550" y="38100"/>
          <a:ext cx="447675" cy="209550"/>
        </a:xfrm>
        <a:prstGeom prst="rect">
          <a:avLst/>
        </a:prstGeom>
        <a:gradFill rotWithShape="1">
          <a:gsLst>
            <a:gs pos="0">
              <a:srgbClr val="FAC090"/>
            </a:gs>
            <a:gs pos="5000">
              <a:srgbClr val="FAC09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0.5505</cdr:x>
      <cdr:y>0.00275</cdr:y>
    </cdr:from>
    <cdr:to>
      <cdr:x>0.6805</cdr:x>
      <cdr:y>0.07125</cdr:y>
    </cdr:to>
    <cdr:sp>
      <cdr:nvSpPr>
        <cdr:cNvPr id="4" name="ZoneTexte 1"/>
        <cdr:cNvSpPr txBox="1">
          <a:spLocks noChangeArrowheads="1"/>
        </cdr:cNvSpPr>
      </cdr:nvSpPr>
      <cdr:spPr>
        <a:xfrm>
          <a:off x="2390775" y="0"/>
          <a:ext cx="561975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Inf. à 100</a:t>
          </a:r>
        </a:p>
      </cdr:txBody>
    </cdr:sp>
  </cdr:relSizeAnchor>
  <cdr:relSizeAnchor xmlns:cdr="http://schemas.openxmlformats.org/drawingml/2006/chartDrawing">
    <cdr:from>
      <cdr:x>0.54</cdr:x>
      <cdr:y>0.2535</cdr:y>
    </cdr:from>
    <cdr:to>
      <cdr:x>0.6445</cdr:x>
      <cdr:y>0.322</cdr:y>
    </cdr:to>
    <cdr:sp>
      <cdr:nvSpPr>
        <cdr:cNvPr id="5" name="ZoneTexte 1"/>
        <cdr:cNvSpPr txBox="1">
          <a:spLocks noChangeArrowheads="1"/>
        </cdr:cNvSpPr>
      </cdr:nvSpPr>
      <cdr:spPr>
        <a:xfrm>
          <a:off x="2343150" y="762000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0.7005</cdr:x>
      <cdr:y>0.3755</cdr:y>
    </cdr:from>
    <cdr:to>
      <cdr:x>0.805</cdr:x>
      <cdr:y>0.444</cdr:y>
    </cdr:to>
    <cdr:sp>
      <cdr:nvSpPr>
        <cdr:cNvPr id="6" name="ZoneTexte 1"/>
        <cdr:cNvSpPr txBox="1">
          <a:spLocks noChangeArrowheads="1"/>
        </cdr:cNvSpPr>
      </cdr:nvSpPr>
      <cdr:spPr>
        <a:xfrm>
          <a:off x="3038475" y="1133475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0.73925</cdr:x>
      <cdr:y>0.42775</cdr:y>
    </cdr:from>
    <cdr:to>
      <cdr:x>0.8435</cdr:x>
      <cdr:y>0.49675</cdr:y>
    </cdr:to>
    <cdr:sp>
      <cdr:nvSpPr>
        <cdr:cNvPr id="1" name="ZoneTexte 1"/>
        <cdr:cNvSpPr txBox="1">
          <a:spLocks noChangeArrowheads="1"/>
        </cdr:cNvSpPr>
      </cdr:nvSpPr>
      <cdr:spPr>
        <a:xfrm>
          <a:off x="3209925" y="1295400"/>
          <a:ext cx="457200" cy="209550"/>
        </a:xfrm>
        <a:prstGeom prst="rect">
          <a:avLst/>
        </a:prstGeom>
        <a:gradFill rotWithShape="1">
          <a:gsLst>
            <a:gs pos="0">
              <a:srgbClr val="FF5050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0.3575</cdr:x>
      <cdr:y>0.534</cdr:y>
    </cdr:from>
    <cdr:to>
      <cdr:x>0.46175</cdr:x>
      <cdr:y>0.603</cdr:y>
    </cdr:to>
    <cdr:sp>
      <cdr:nvSpPr>
        <cdr:cNvPr id="2" name="ZoneTexte 1"/>
        <cdr:cNvSpPr txBox="1">
          <a:spLocks noChangeArrowheads="1"/>
        </cdr:cNvSpPr>
      </cdr:nvSpPr>
      <cdr:spPr>
        <a:xfrm>
          <a:off x="1552575" y="1619250"/>
          <a:ext cx="457200" cy="209550"/>
        </a:xfrm>
        <a:prstGeom prst="rect">
          <a:avLst/>
        </a:prstGeom>
        <a:gradFill rotWithShape="1">
          <a:gsLst>
            <a:gs pos="0">
              <a:srgbClr val="33FF8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0.17325</cdr:x>
      <cdr:y>0.34025</cdr:y>
    </cdr:from>
    <cdr:to>
      <cdr:x>0.27725</cdr:x>
      <cdr:y>0.40925</cdr:y>
    </cdr:to>
    <cdr:sp>
      <cdr:nvSpPr>
        <cdr:cNvPr id="3" name="ZoneTexte 1"/>
        <cdr:cNvSpPr txBox="1">
          <a:spLocks noChangeArrowheads="1"/>
        </cdr:cNvSpPr>
      </cdr:nvSpPr>
      <cdr:spPr>
        <a:xfrm>
          <a:off x="752475" y="1028700"/>
          <a:ext cx="447675" cy="209550"/>
        </a:xfrm>
        <a:prstGeom prst="rect">
          <a:avLst/>
        </a:prstGeom>
        <a:gradFill rotWithShape="1">
          <a:gsLst>
            <a:gs pos="0">
              <a:srgbClr val="FAC090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0.798</cdr:x>
      <cdr:y>0.0005</cdr:y>
    </cdr:from>
    <cdr:to>
      <cdr:x>0.9025</cdr:x>
      <cdr:y>0.069</cdr:y>
    </cdr:to>
    <cdr:sp>
      <cdr:nvSpPr>
        <cdr:cNvPr id="4" name="ZoneTexte 1"/>
        <cdr:cNvSpPr txBox="1">
          <a:spLocks noChangeArrowheads="1"/>
        </cdr:cNvSpPr>
      </cdr:nvSpPr>
      <cdr:spPr>
        <a:xfrm>
          <a:off x="3457575" y="0"/>
          <a:ext cx="457200" cy="209550"/>
        </a:xfrm>
        <a:prstGeom prst="rect">
          <a:avLst/>
        </a:prstGeom>
        <a:gradFill rotWithShape="1">
          <a:gsLst>
            <a:gs pos="0">
              <a:srgbClr val="D9D9D9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0.56975</cdr:x>
      <cdr:y>0.2335</cdr:y>
    </cdr:from>
    <cdr:to>
      <cdr:x>0.67425</cdr:x>
      <cdr:y>0.302</cdr:y>
    </cdr:to>
    <cdr:sp>
      <cdr:nvSpPr>
        <cdr:cNvPr id="5" name="ZoneTexte 1"/>
        <cdr:cNvSpPr txBox="1">
          <a:spLocks noChangeArrowheads="1"/>
        </cdr:cNvSpPr>
      </cdr:nvSpPr>
      <cdr:spPr>
        <a:xfrm>
          <a:off x="2466975" y="704850"/>
          <a:ext cx="457200" cy="209550"/>
        </a:xfrm>
        <a:prstGeom prst="rect">
          <a:avLst/>
        </a:prstGeom>
        <a:gradFill rotWithShape="1">
          <a:gsLst>
            <a:gs pos="0">
              <a:srgbClr val="FFFF99"/>
            </a:gs>
            <a:gs pos="50000">
              <a:srgbClr val="FFFF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0.282</cdr:x>
      <cdr:y>0.126</cdr:y>
    </cdr:from>
    <cdr:to>
      <cdr:x>0.38675</cdr:x>
      <cdr:y>0.1945</cdr:y>
    </cdr:to>
    <cdr:sp>
      <cdr:nvSpPr>
        <cdr:cNvPr id="6" name="ZoneTexte 1"/>
        <cdr:cNvSpPr txBox="1">
          <a:spLocks noChangeArrowheads="1"/>
        </cdr:cNvSpPr>
      </cdr:nvSpPr>
      <cdr:spPr>
        <a:xfrm>
          <a:off x="1219200" y="381000"/>
          <a:ext cx="457200" cy="209550"/>
        </a:xfrm>
        <a:prstGeom prst="rect">
          <a:avLst/>
        </a:prstGeom>
        <a:gradFill rotWithShape="1">
          <a:gsLst>
            <a:gs pos="0">
              <a:srgbClr val="66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  <cdr:relSizeAnchor xmlns:cdr="http://schemas.openxmlformats.org/drawingml/2006/chartDrawing">
    <cdr:from>
      <cdr:x>0.411</cdr:x>
      <cdr:y>-0.01</cdr:y>
    </cdr:from>
    <cdr:to>
      <cdr:x>0.51575</cdr:x>
      <cdr:y>0.05825</cdr:y>
    </cdr:to>
    <cdr:sp>
      <cdr:nvSpPr>
        <cdr:cNvPr id="7" name="ZoneTexte 1"/>
        <cdr:cNvSpPr txBox="1">
          <a:spLocks noChangeArrowheads="1"/>
        </cdr:cNvSpPr>
      </cdr:nvSpPr>
      <cdr:spPr>
        <a:xfrm>
          <a:off x="1781175" y="-28574"/>
          <a:ext cx="457200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220-239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0.39425</cdr:x>
      <cdr:y>0.53375</cdr:y>
    </cdr:from>
    <cdr:to>
      <cdr:x>0.49825</cdr:x>
      <cdr:y>0.6025</cdr:y>
    </cdr:to>
    <cdr:sp>
      <cdr:nvSpPr>
        <cdr:cNvPr id="1" name="ZoneTexte 1"/>
        <cdr:cNvSpPr txBox="1">
          <a:spLocks noChangeArrowheads="1"/>
        </cdr:cNvSpPr>
      </cdr:nvSpPr>
      <cdr:spPr>
        <a:xfrm>
          <a:off x="1704975" y="161925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0.16925</cdr:x>
      <cdr:y>0.38175</cdr:y>
    </cdr:from>
    <cdr:to>
      <cdr:x>0.27325</cdr:x>
      <cdr:y>0.45075</cdr:y>
    </cdr:to>
    <cdr:sp>
      <cdr:nvSpPr>
        <cdr:cNvPr id="2" name="ZoneTexte 1"/>
        <cdr:cNvSpPr txBox="1">
          <a:spLocks noChangeArrowheads="1"/>
        </cdr:cNvSpPr>
      </cdr:nvSpPr>
      <cdr:spPr>
        <a:xfrm>
          <a:off x="733425" y="115252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0.1925</cdr:x>
      <cdr:y>0.1105</cdr:y>
    </cdr:from>
    <cdr:to>
      <cdr:x>0.2965</cdr:x>
      <cdr:y>0.1795</cdr:y>
    </cdr:to>
    <cdr:sp>
      <cdr:nvSpPr>
        <cdr:cNvPr id="3" name="ZoneTexte 1"/>
        <cdr:cNvSpPr txBox="1">
          <a:spLocks noChangeArrowheads="1"/>
        </cdr:cNvSpPr>
      </cdr:nvSpPr>
      <cdr:spPr>
        <a:xfrm>
          <a:off x="828675" y="333375"/>
          <a:ext cx="447675" cy="209550"/>
        </a:xfrm>
        <a:prstGeom prst="rect">
          <a:avLst/>
        </a:prstGeom>
        <a:gradFill rotWithShape="1">
          <a:gsLst>
            <a:gs pos="0">
              <a:srgbClr val="FAC090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0.64975</cdr:x>
      <cdr:y>0.01875</cdr:y>
    </cdr:from>
    <cdr:to>
      <cdr:x>0.7545</cdr:x>
      <cdr:y>0.08725</cdr:y>
    </cdr:to>
    <cdr:sp>
      <cdr:nvSpPr>
        <cdr:cNvPr id="4" name="ZoneTexte 1"/>
        <cdr:cNvSpPr txBox="1">
          <a:spLocks noChangeArrowheads="1"/>
        </cdr:cNvSpPr>
      </cdr:nvSpPr>
      <cdr:spPr>
        <a:xfrm>
          <a:off x="2819400" y="47625"/>
          <a:ext cx="457200" cy="209550"/>
        </a:xfrm>
        <a:prstGeom prst="rect">
          <a:avLst/>
        </a:prstGeom>
        <a:gradFill rotWithShape="1">
          <a:gsLst>
            <a:gs pos="0">
              <a:srgbClr val="D9D9D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100-119</a:t>
          </a:r>
        </a:p>
      </cdr:txBody>
    </cdr:sp>
  </cdr:relSizeAnchor>
  <cdr:relSizeAnchor xmlns:cdr="http://schemas.openxmlformats.org/drawingml/2006/chartDrawing">
    <cdr:from>
      <cdr:x>0.61675</cdr:x>
      <cdr:y>0.27475</cdr:y>
    </cdr:from>
    <cdr:to>
      <cdr:x>0.7215</cdr:x>
      <cdr:y>0.34325</cdr:y>
    </cdr:to>
    <cdr:sp>
      <cdr:nvSpPr>
        <cdr:cNvPr id="5" name="ZoneTexte 1"/>
        <cdr:cNvSpPr txBox="1">
          <a:spLocks noChangeArrowheads="1"/>
        </cdr:cNvSpPr>
      </cdr:nvSpPr>
      <cdr:spPr>
        <a:xfrm>
          <a:off x="2676525" y="828675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0.41625</cdr:x>
      <cdr:y>0.00475</cdr:y>
    </cdr:from>
    <cdr:to>
      <cdr:x>0.521</cdr:x>
      <cdr:y>0.07325</cdr:y>
    </cdr:to>
    <cdr:sp>
      <cdr:nvSpPr>
        <cdr:cNvPr id="6" name="ZoneTexte 1"/>
        <cdr:cNvSpPr txBox="1">
          <a:spLocks noChangeArrowheads="1"/>
        </cdr:cNvSpPr>
      </cdr:nvSpPr>
      <cdr:spPr>
        <a:xfrm>
          <a:off x="1800225" y="9525"/>
          <a:ext cx="457200" cy="209550"/>
        </a:xfrm>
        <a:prstGeom prst="rect">
          <a:avLst/>
        </a:prstGeom>
        <a:gradFill rotWithShape="1">
          <a:gsLst>
            <a:gs pos="0">
              <a:srgbClr val="66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0.32975</cdr:y>
    </cdr:from>
    <cdr:to>
      <cdr:x>0.77375</cdr:x>
      <cdr:y>0.39875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905125" y="100012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140-159</a:t>
          </a:r>
        </a:p>
      </cdr:txBody>
    </cdr:sp>
  </cdr:relSizeAnchor>
  <cdr:relSizeAnchor xmlns:cdr="http://schemas.openxmlformats.org/drawingml/2006/chartDrawing">
    <cdr:from>
      <cdr:x>0.39775</cdr:x>
      <cdr:y>0.5495</cdr:y>
    </cdr:from>
    <cdr:to>
      <cdr:x>0.50175</cdr:x>
      <cdr:y>0.61825</cdr:y>
    </cdr:to>
    <cdr:sp>
      <cdr:nvSpPr>
        <cdr:cNvPr id="2" name="ZoneTexte 1"/>
        <cdr:cNvSpPr txBox="1">
          <a:spLocks noChangeArrowheads="1"/>
        </cdr:cNvSpPr>
      </cdr:nvSpPr>
      <cdr:spPr>
        <a:xfrm>
          <a:off x="1724025" y="1666875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160-179</a:t>
          </a:r>
        </a:p>
      </cdr:txBody>
    </cdr:sp>
  </cdr:relSizeAnchor>
  <cdr:relSizeAnchor xmlns:cdr="http://schemas.openxmlformats.org/drawingml/2006/chartDrawing">
    <cdr:from>
      <cdr:x>0.17325</cdr:x>
      <cdr:y>0.335</cdr:y>
    </cdr:from>
    <cdr:to>
      <cdr:x>0.27725</cdr:x>
      <cdr:y>0.404</cdr:y>
    </cdr:to>
    <cdr:sp>
      <cdr:nvSpPr>
        <cdr:cNvPr id="3" name="ZoneTexte 1"/>
        <cdr:cNvSpPr txBox="1">
          <a:spLocks noChangeArrowheads="1"/>
        </cdr:cNvSpPr>
      </cdr:nvSpPr>
      <cdr:spPr>
        <a:xfrm>
          <a:off x="752475" y="100965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180-199</a:t>
          </a:r>
        </a:p>
      </cdr:txBody>
    </cdr:sp>
  </cdr:relSizeAnchor>
  <cdr:relSizeAnchor xmlns:cdr="http://schemas.openxmlformats.org/drawingml/2006/chartDrawing">
    <cdr:from>
      <cdr:x>0.507</cdr:x>
      <cdr:y>0.213</cdr:y>
    </cdr:from>
    <cdr:to>
      <cdr:x>0.6115</cdr:x>
      <cdr:y>0.2815</cdr:y>
    </cdr:to>
    <cdr:sp>
      <cdr:nvSpPr>
        <cdr:cNvPr id="4" name="ZoneTexte 1"/>
        <cdr:cNvSpPr txBox="1">
          <a:spLocks noChangeArrowheads="1"/>
        </cdr:cNvSpPr>
      </cdr:nvSpPr>
      <cdr:spPr>
        <a:xfrm>
          <a:off x="2200275" y="638175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120-139</a:t>
          </a:r>
        </a:p>
      </cdr:txBody>
    </cdr:sp>
  </cdr:relSizeAnchor>
  <cdr:relSizeAnchor xmlns:cdr="http://schemas.openxmlformats.org/drawingml/2006/chartDrawing">
    <cdr:from>
      <cdr:x>0.425</cdr:x>
      <cdr:y>0.00275</cdr:y>
    </cdr:from>
    <cdr:to>
      <cdr:x>0.5295</cdr:x>
      <cdr:y>0.07125</cdr:y>
    </cdr:to>
    <cdr:sp>
      <cdr:nvSpPr>
        <cdr:cNvPr id="5" name="ZoneTexte 1"/>
        <cdr:cNvSpPr txBox="1">
          <a:spLocks noChangeArrowheads="1"/>
        </cdr:cNvSpPr>
      </cdr:nvSpPr>
      <cdr:spPr>
        <a:xfrm>
          <a:off x="1838325" y="0"/>
          <a:ext cx="457200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220-239</a:t>
          </a:r>
        </a:p>
      </cdr:txBody>
    </cdr:sp>
  </cdr:relSizeAnchor>
  <cdr:relSizeAnchor xmlns:cdr="http://schemas.openxmlformats.org/drawingml/2006/chartDrawing">
    <cdr:from>
      <cdr:x>0.26475</cdr:x>
      <cdr:y>0.14175</cdr:y>
    </cdr:from>
    <cdr:to>
      <cdr:x>0.3695</cdr:x>
      <cdr:y>0.21025</cdr:y>
    </cdr:to>
    <cdr:sp>
      <cdr:nvSpPr>
        <cdr:cNvPr id="6" name="ZoneTexte 1"/>
        <cdr:cNvSpPr txBox="1">
          <a:spLocks noChangeArrowheads="1"/>
        </cdr:cNvSpPr>
      </cdr:nvSpPr>
      <cdr:spPr>
        <a:xfrm>
          <a:off x="1143000" y="428625"/>
          <a:ext cx="457200" cy="209550"/>
        </a:xfrm>
        <a:prstGeom prst="rect">
          <a:avLst/>
        </a:prstGeom>
        <a:gradFill rotWithShape="1">
          <a:gsLst>
            <a:gs pos="0">
              <a:srgbClr val="6699FF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200-219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3"/>
  <sheetViews>
    <sheetView showGridLines="0" showZeros="0" tabSelected="1" zoomScalePageLayoutView="0" workbookViewId="0" topLeftCell="A1">
      <selection activeCell="A1" sqref="A1"/>
    </sheetView>
  </sheetViews>
  <sheetFormatPr defaultColWidth="14.8515625" defaultRowHeight="12.75"/>
  <cols>
    <col min="1" max="1" width="24.28125" style="6" bestFit="1" customWidth="1"/>
    <col min="2" max="17" width="8.421875" style="6" customWidth="1"/>
    <col min="18" max="18" width="1.8515625" style="45" customWidth="1"/>
    <col min="19" max="19" width="7.57421875" style="6" customWidth="1"/>
    <col min="20" max="20" width="8.140625" style="67" customWidth="1"/>
    <col min="21" max="25" width="14.8515625" style="67" customWidth="1"/>
    <col min="26" max="16384" width="14.8515625" style="6" customWidth="1"/>
  </cols>
  <sheetData>
    <row r="1" spans="2:25" s="1" customFormat="1" ht="22.5">
      <c r="B1" s="2"/>
      <c r="C1" s="2"/>
      <c r="D1" s="2"/>
      <c r="E1" s="22" t="s">
        <v>33</v>
      </c>
      <c r="F1" s="23"/>
      <c r="G1" s="23"/>
      <c r="H1" s="23"/>
      <c r="I1" s="23"/>
      <c r="J1" s="23"/>
      <c r="K1" s="23"/>
      <c r="L1" s="23"/>
      <c r="M1" s="23"/>
      <c r="N1" s="24"/>
      <c r="Q1" s="3"/>
      <c r="R1" s="40"/>
      <c r="S1" s="3"/>
      <c r="T1" s="59"/>
      <c r="U1" s="59"/>
      <c r="V1" s="59"/>
      <c r="W1" s="59"/>
      <c r="X1" s="59"/>
      <c r="Y1" s="59"/>
    </row>
    <row r="3" spans="1:25" s="5" customFormat="1" ht="15.75">
      <c r="A3" s="25" t="s">
        <v>0</v>
      </c>
      <c r="B3" s="26"/>
      <c r="C3" s="27"/>
      <c r="D3" s="4"/>
      <c r="R3" s="4"/>
      <c r="S3" s="6"/>
      <c r="T3" s="60"/>
      <c r="U3" s="60"/>
      <c r="V3" s="60"/>
      <c r="W3" s="60"/>
      <c r="X3" s="60"/>
      <c r="Y3" s="60"/>
    </row>
    <row r="4" ht="12.75"/>
    <row r="5" spans="1:25" s="7" customFormat="1" ht="15.75" customHeight="1">
      <c r="A5" s="42"/>
      <c r="B5" s="28" t="s">
        <v>1</v>
      </c>
      <c r="C5" s="29"/>
      <c r="D5" s="29"/>
      <c r="E5" s="29"/>
      <c r="F5" s="29"/>
      <c r="G5" s="29"/>
      <c r="H5" s="28"/>
      <c r="I5" s="29"/>
      <c r="J5" s="29"/>
      <c r="K5" s="29"/>
      <c r="L5" s="29"/>
      <c r="M5" s="29"/>
      <c r="N5" s="29"/>
      <c r="O5" s="29"/>
      <c r="P5" s="29"/>
      <c r="Q5" s="30"/>
      <c r="R5" s="42"/>
      <c r="T5" s="62"/>
      <c r="U5" s="62"/>
      <c r="V5" s="62"/>
      <c r="W5" s="62"/>
      <c r="X5" s="62"/>
      <c r="Y5" s="62"/>
    </row>
    <row r="6" spans="1:25" s="7" customFormat="1" ht="15.75" customHeight="1">
      <c r="A6" s="44"/>
      <c r="B6" s="31" t="s">
        <v>3</v>
      </c>
      <c r="C6" s="31" t="s">
        <v>38</v>
      </c>
      <c r="D6" s="31" t="s">
        <v>39</v>
      </c>
      <c r="E6" s="31" t="s">
        <v>40</v>
      </c>
      <c r="F6" s="31" t="s">
        <v>41</v>
      </c>
      <c r="G6" s="31" t="s">
        <v>42</v>
      </c>
      <c r="H6" s="31" t="s">
        <v>43</v>
      </c>
      <c r="I6" s="31" t="s">
        <v>44</v>
      </c>
      <c r="J6" s="31" t="s">
        <v>45</v>
      </c>
      <c r="K6" s="31" t="s">
        <v>46</v>
      </c>
      <c r="L6" s="31" t="s">
        <v>47</v>
      </c>
      <c r="M6" s="31" t="s">
        <v>48</v>
      </c>
      <c r="N6" s="31" t="s">
        <v>49</v>
      </c>
      <c r="O6" s="31" t="s">
        <v>50</v>
      </c>
      <c r="P6" s="31" t="s">
        <v>51</v>
      </c>
      <c r="Q6" s="31" t="s">
        <v>4</v>
      </c>
      <c r="R6" s="42"/>
      <c r="S6" s="34" t="s">
        <v>5</v>
      </c>
      <c r="T6" s="62"/>
      <c r="U6" s="62"/>
      <c r="V6" s="62"/>
      <c r="W6" s="62"/>
      <c r="X6" s="62"/>
      <c r="Y6" s="62"/>
    </row>
    <row r="7" spans="1:25" s="7" customFormat="1" ht="15.75" customHeight="1">
      <c r="A7" s="21"/>
      <c r="B7" s="32" t="s">
        <v>6</v>
      </c>
      <c r="C7" s="32" t="s">
        <v>7</v>
      </c>
      <c r="D7" s="32" t="s">
        <v>8</v>
      </c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2" t="s">
        <v>14</v>
      </c>
      <c r="K7" s="32" t="s">
        <v>15</v>
      </c>
      <c r="L7" s="32" t="s">
        <v>16</v>
      </c>
      <c r="M7" s="32" t="s">
        <v>17</v>
      </c>
      <c r="N7" s="32" t="s">
        <v>18</v>
      </c>
      <c r="O7" s="32" t="s">
        <v>19</v>
      </c>
      <c r="P7" s="32" t="s">
        <v>20</v>
      </c>
      <c r="Q7" s="33" t="s">
        <v>21</v>
      </c>
      <c r="R7" s="42"/>
      <c r="S7" s="35" t="s">
        <v>22</v>
      </c>
      <c r="T7" s="62"/>
      <c r="U7" s="62"/>
      <c r="V7" s="62"/>
      <c r="W7" s="62"/>
      <c r="X7" s="62"/>
      <c r="Y7" s="62"/>
    </row>
    <row r="8" spans="1:25" s="9" customFormat="1" ht="15" customHeight="1">
      <c r="A8" s="15" t="s">
        <v>37</v>
      </c>
      <c r="B8" s="74">
        <v>11</v>
      </c>
      <c r="C8" s="74">
        <v>29</v>
      </c>
      <c r="D8" s="74">
        <v>57</v>
      </c>
      <c r="E8" s="74">
        <v>90</v>
      </c>
      <c r="F8" s="74">
        <v>156</v>
      </c>
      <c r="G8" s="75">
        <v>199</v>
      </c>
      <c r="H8" s="74">
        <v>189</v>
      </c>
      <c r="I8" s="74">
        <v>183</v>
      </c>
      <c r="J8" s="74">
        <v>142</v>
      </c>
      <c r="K8" s="74">
        <v>101</v>
      </c>
      <c r="L8" s="74">
        <v>59</v>
      </c>
      <c r="M8" s="74">
        <v>43</v>
      </c>
      <c r="N8" s="74">
        <v>28</v>
      </c>
      <c r="O8" s="74">
        <v>13</v>
      </c>
      <c r="P8" s="74">
        <v>2</v>
      </c>
      <c r="Q8" s="74">
        <v>3</v>
      </c>
      <c r="R8" s="16"/>
      <c r="S8" s="76">
        <f>SUM(B8:Q8)</f>
        <v>1305</v>
      </c>
      <c r="T8" s="63"/>
      <c r="U8" s="63"/>
      <c r="V8" s="63"/>
      <c r="W8" s="63"/>
      <c r="X8" s="63"/>
      <c r="Y8" s="63"/>
    </row>
    <row r="9" spans="1:25" s="10" customFormat="1" ht="15" customHeight="1">
      <c r="A9" s="18"/>
      <c r="B9" s="19">
        <f aca="true" t="shared" si="0" ref="B9:Q9">B8/$S8</f>
        <v>0.00842911877394636</v>
      </c>
      <c r="C9" s="19">
        <f t="shared" si="0"/>
        <v>0.022222222222222223</v>
      </c>
      <c r="D9" s="19">
        <f t="shared" si="0"/>
        <v>0.04367816091954023</v>
      </c>
      <c r="E9" s="19">
        <f t="shared" si="0"/>
        <v>0.06896551724137931</v>
      </c>
      <c r="F9" s="19">
        <f t="shared" si="0"/>
        <v>0.11954022988505747</v>
      </c>
      <c r="G9" s="20">
        <f t="shared" si="0"/>
        <v>0.1524904214559387</v>
      </c>
      <c r="H9" s="19">
        <f t="shared" si="0"/>
        <v>0.14482758620689656</v>
      </c>
      <c r="I9" s="19">
        <f t="shared" si="0"/>
        <v>0.14022988505747128</v>
      </c>
      <c r="J9" s="19">
        <f t="shared" si="0"/>
        <v>0.10881226053639846</v>
      </c>
      <c r="K9" s="19">
        <f t="shared" si="0"/>
        <v>0.07739463601532567</v>
      </c>
      <c r="L9" s="19">
        <f t="shared" si="0"/>
        <v>0.045210727969348656</v>
      </c>
      <c r="M9" s="19">
        <f t="shared" si="0"/>
        <v>0.03295019157088123</v>
      </c>
      <c r="N9" s="19">
        <f t="shared" si="0"/>
        <v>0.021455938697318006</v>
      </c>
      <c r="O9" s="19">
        <f t="shared" si="0"/>
        <v>0.00996168582375479</v>
      </c>
      <c r="P9" s="19">
        <f t="shared" si="0"/>
        <v>0.0015325670498084292</v>
      </c>
      <c r="Q9" s="19">
        <f t="shared" si="0"/>
        <v>0.0022988505747126436</v>
      </c>
      <c r="R9" s="16"/>
      <c r="S9" s="19">
        <f>SUM(B9:Q9)</f>
        <v>1</v>
      </c>
      <c r="T9" s="64"/>
      <c r="U9" s="64"/>
      <c r="V9" s="64"/>
      <c r="W9" s="64"/>
      <c r="X9" s="64"/>
      <c r="Y9" s="64"/>
    </row>
    <row r="10" spans="1:25" s="10" customFormat="1" ht="1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6"/>
      <c r="S10" s="69"/>
      <c r="T10" s="64"/>
      <c r="U10" s="64"/>
      <c r="V10" s="64"/>
      <c r="W10" s="64"/>
      <c r="X10" s="64"/>
      <c r="Y10" s="64"/>
    </row>
    <row r="11" spans="1:25" s="17" customFormat="1" ht="15.75" customHeight="1">
      <c r="A11" s="77" t="s">
        <v>2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  <c r="R11" s="43"/>
      <c r="S11" s="73"/>
      <c r="T11" s="65"/>
      <c r="U11" s="65"/>
      <c r="V11" s="65"/>
      <c r="W11" s="65"/>
      <c r="X11" s="65"/>
      <c r="Y11" s="65"/>
    </row>
    <row r="12" spans="1:25" s="17" customFormat="1" ht="15.75" customHeight="1">
      <c r="A12" s="35" t="s">
        <v>52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  <c r="R12" s="43"/>
      <c r="S12" s="73"/>
      <c r="T12" s="78"/>
      <c r="U12" s="78"/>
      <c r="V12" s="78"/>
      <c r="W12" s="78"/>
      <c r="X12" s="78"/>
      <c r="Y12" s="65"/>
    </row>
    <row r="13" ht="15.75" customHeight="1"/>
    <row r="14" spans="1:25" s="9" customFormat="1" ht="15" customHeight="1">
      <c r="A14" s="52" t="s">
        <v>23</v>
      </c>
      <c r="B14" s="53">
        <v>0</v>
      </c>
      <c r="C14" s="53">
        <v>0</v>
      </c>
      <c r="D14" s="53">
        <v>2</v>
      </c>
      <c r="E14" s="53">
        <v>1</v>
      </c>
      <c r="F14" s="53">
        <v>8</v>
      </c>
      <c r="G14" s="53">
        <v>12</v>
      </c>
      <c r="H14" s="54">
        <v>18</v>
      </c>
      <c r="I14" s="53">
        <v>7</v>
      </c>
      <c r="J14" s="53">
        <v>8</v>
      </c>
      <c r="K14" s="53">
        <v>13</v>
      </c>
      <c r="L14" s="53">
        <v>4</v>
      </c>
      <c r="M14" s="53">
        <v>2</v>
      </c>
      <c r="N14" s="53">
        <v>1</v>
      </c>
      <c r="O14" s="53">
        <v>0</v>
      </c>
      <c r="P14" s="53">
        <v>0</v>
      </c>
      <c r="Q14" s="53">
        <v>1</v>
      </c>
      <c r="R14" s="10"/>
      <c r="S14" s="57">
        <f>SUM(B14:Q14)</f>
        <v>77</v>
      </c>
      <c r="T14" s="63"/>
      <c r="U14" s="63"/>
      <c r="V14" s="63"/>
      <c r="W14" s="63"/>
      <c r="X14" s="63"/>
      <c r="Y14" s="63"/>
    </row>
    <row r="15" spans="1:25" s="10" customFormat="1" ht="15" customHeight="1">
      <c r="A15" s="8"/>
      <c r="B15" s="14">
        <f aca="true" t="shared" si="1" ref="B15:Q15">B14/$S14</f>
        <v>0</v>
      </c>
      <c r="C15" s="36">
        <f t="shared" si="1"/>
        <v>0</v>
      </c>
      <c r="D15" s="36">
        <f t="shared" si="1"/>
        <v>0.025974025974025976</v>
      </c>
      <c r="E15" s="36">
        <f t="shared" si="1"/>
        <v>0.012987012987012988</v>
      </c>
      <c r="F15" s="36">
        <f t="shared" si="1"/>
        <v>0.1038961038961039</v>
      </c>
      <c r="G15" s="36">
        <f t="shared" si="1"/>
        <v>0.15584415584415584</v>
      </c>
      <c r="H15" s="37">
        <f t="shared" si="1"/>
        <v>0.23376623376623376</v>
      </c>
      <c r="I15" s="36">
        <f t="shared" si="1"/>
        <v>0.09090909090909091</v>
      </c>
      <c r="J15" s="36">
        <f t="shared" si="1"/>
        <v>0.1038961038961039</v>
      </c>
      <c r="K15" s="36">
        <f t="shared" si="1"/>
        <v>0.16883116883116883</v>
      </c>
      <c r="L15" s="36">
        <f t="shared" si="1"/>
        <v>0.05194805194805195</v>
      </c>
      <c r="M15" s="36">
        <f t="shared" si="1"/>
        <v>0.025974025974025976</v>
      </c>
      <c r="N15" s="36">
        <f t="shared" si="1"/>
        <v>0.012987012987012988</v>
      </c>
      <c r="O15" s="36">
        <f t="shared" si="1"/>
        <v>0</v>
      </c>
      <c r="P15" s="36">
        <f t="shared" si="1"/>
        <v>0</v>
      </c>
      <c r="Q15" s="36">
        <f t="shared" si="1"/>
        <v>0.012987012987012988</v>
      </c>
      <c r="S15" s="36">
        <f>SUM(B15:Q15)</f>
        <v>1</v>
      </c>
      <c r="T15" s="64"/>
      <c r="U15" s="64"/>
      <c r="V15" s="64"/>
      <c r="W15" s="64"/>
      <c r="X15" s="64"/>
      <c r="Y15" s="64"/>
    </row>
    <row r="16" spans="1:25" s="9" customFormat="1" ht="15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4"/>
      <c r="S16" s="48"/>
      <c r="T16" s="63"/>
      <c r="U16" s="63"/>
      <c r="V16" s="63"/>
      <c r="W16" s="63"/>
      <c r="X16" s="63"/>
      <c r="Y16" s="63"/>
    </row>
    <row r="17" spans="1:25" s="9" customFormat="1" ht="15" customHeight="1">
      <c r="A17" s="46" t="s">
        <v>53</v>
      </c>
      <c r="B17" s="47">
        <v>0</v>
      </c>
      <c r="C17" s="47">
        <v>1</v>
      </c>
      <c r="D17" s="47">
        <v>3</v>
      </c>
      <c r="E17" s="47">
        <v>3</v>
      </c>
      <c r="F17" s="47">
        <v>9</v>
      </c>
      <c r="G17" s="47">
        <v>13</v>
      </c>
      <c r="H17" s="47">
        <v>21</v>
      </c>
      <c r="I17" s="47">
        <v>17</v>
      </c>
      <c r="J17" s="47">
        <v>18</v>
      </c>
      <c r="K17" s="47">
        <v>11</v>
      </c>
      <c r="L17" s="47">
        <v>9</v>
      </c>
      <c r="M17" s="47">
        <v>9</v>
      </c>
      <c r="N17" s="47">
        <v>1</v>
      </c>
      <c r="O17" s="47">
        <v>4</v>
      </c>
      <c r="P17" s="47">
        <v>0</v>
      </c>
      <c r="Q17" s="47">
        <v>0</v>
      </c>
      <c r="R17" s="44"/>
      <c r="S17" s="48">
        <v>157</v>
      </c>
      <c r="T17" s="63"/>
      <c r="U17" s="63"/>
      <c r="V17" s="63"/>
      <c r="W17" s="63"/>
      <c r="X17" s="63"/>
      <c r="Y17" s="63"/>
    </row>
    <row r="18" spans="1:25" s="9" customFormat="1" ht="1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38"/>
      <c r="S18" s="58"/>
      <c r="T18" s="63"/>
      <c r="U18" s="63"/>
      <c r="V18" s="63"/>
      <c r="W18" s="63"/>
      <c r="X18" s="63"/>
      <c r="Y18" s="63"/>
    </row>
    <row r="19" spans="20:25" ht="12.75">
      <c r="T19" s="61"/>
      <c r="U19" s="61"/>
      <c r="V19" s="61"/>
      <c r="W19" s="61"/>
      <c r="X19" s="61"/>
      <c r="Y19" s="61"/>
    </row>
    <row r="20" spans="1:25" ht="15">
      <c r="A20" s="79"/>
      <c r="B20" s="41"/>
      <c r="T20" s="61" t="s">
        <v>54</v>
      </c>
      <c r="U20" s="61"/>
      <c r="V20" s="61"/>
      <c r="W20" s="61"/>
      <c r="X20" s="61"/>
      <c r="Y20" s="61"/>
    </row>
    <row r="21" spans="20:25" ht="15">
      <c r="T21" s="61"/>
      <c r="U21" s="61"/>
      <c r="V21" s="61"/>
      <c r="W21" s="61"/>
      <c r="X21" s="61"/>
      <c r="Y21" s="61"/>
    </row>
    <row r="22" spans="20:25" ht="15">
      <c r="T22" s="61"/>
      <c r="U22" s="61"/>
      <c r="V22" s="61"/>
      <c r="W22" s="66"/>
      <c r="X22" s="61"/>
      <c r="Y22" s="61"/>
    </row>
    <row r="23" spans="20:25" ht="15">
      <c r="T23" s="61">
        <f>C14+D14</f>
        <v>2</v>
      </c>
      <c r="U23" s="61" t="s">
        <v>57</v>
      </c>
      <c r="V23" s="61"/>
      <c r="W23" s="66">
        <f>T23/SUM($T$23:$T$30)</f>
        <v>0.025974025974025976</v>
      </c>
      <c r="X23" s="61"/>
      <c r="Y23" s="61"/>
    </row>
    <row r="24" spans="20:25" ht="15">
      <c r="T24" s="61">
        <f>E14+F14</f>
        <v>9</v>
      </c>
      <c r="U24" s="61" t="s">
        <v>58</v>
      </c>
      <c r="V24" s="61"/>
      <c r="W24" s="66">
        <f aca="true" t="shared" si="2" ref="W24:W30">T24/SUM($T$23:$T$30)</f>
        <v>0.11688311688311688</v>
      </c>
      <c r="X24" s="61"/>
      <c r="Y24" s="61"/>
    </row>
    <row r="25" spans="20:25" ht="15">
      <c r="T25" s="61">
        <f>G14+H14</f>
        <v>30</v>
      </c>
      <c r="U25" s="61" t="s">
        <v>59</v>
      </c>
      <c r="V25" s="61"/>
      <c r="W25" s="66">
        <f t="shared" si="2"/>
        <v>0.38961038961038963</v>
      </c>
      <c r="X25" s="61"/>
      <c r="Y25" s="61"/>
    </row>
    <row r="26" spans="20:25" ht="15">
      <c r="T26" s="61">
        <f>I14+J14</f>
        <v>15</v>
      </c>
      <c r="U26" s="61" t="s">
        <v>60</v>
      </c>
      <c r="V26" s="61"/>
      <c r="W26" s="66">
        <f t="shared" si="2"/>
        <v>0.19480519480519481</v>
      </c>
      <c r="X26" s="61"/>
      <c r="Y26" s="61"/>
    </row>
    <row r="27" spans="20:25" ht="15">
      <c r="T27" s="61">
        <f>K14+L14</f>
        <v>17</v>
      </c>
      <c r="U27" s="61" t="s">
        <v>61</v>
      </c>
      <c r="V27" s="61"/>
      <c r="W27" s="66">
        <f t="shared" si="2"/>
        <v>0.22077922077922077</v>
      </c>
      <c r="X27" s="61"/>
      <c r="Y27" s="61"/>
    </row>
    <row r="28" spans="20:25" ht="15">
      <c r="T28" s="61">
        <f>M14+N14</f>
        <v>3</v>
      </c>
      <c r="U28" s="61" t="s">
        <v>62</v>
      </c>
      <c r="V28" s="61"/>
      <c r="W28" s="66">
        <f t="shared" si="2"/>
        <v>0.03896103896103896</v>
      </c>
      <c r="X28" s="61"/>
      <c r="Y28" s="61"/>
    </row>
    <row r="29" spans="20:25" ht="15">
      <c r="T29" s="61"/>
      <c r="U29" s="61"/>
      <c r="V29" s="61"/>
      <c r="W29" s="66"/>
      <c r="X29" s="61"/>
      <c r="Y29" s="61"/>
    </row>
    <row r="30" spans="20:25" ht="15">
      <c r="T30" s="61">
        <f>Q14</f>
        <v>1</v>
      </c>
      <c r="U30" s="61" t="s">
        <v>64</v>
      </c>
      <c r="V30" s="61"/>
      <c r="W30" s="66">
        <f t="shared" si="2"/>
        <v>0.012987012987012988</v>
      </c>
      <c r="X30" s="61"/>
      <c r="Y30" s="61"/>
    </row>
    <row r="31" spans="20:25" ht="15">
      <c r="T31" s="61"/>
      <c r="U31" s="61"/>
      <c r="V31" s="61"/>
      <c r="W31" s="61"/>
      <c r="X31" s="61"/>
      <c r="Y31" s="61"/>
    </row>
    <row r="32" spans="20:25" ht="15">
      <c r="T32" s="61"/>
      <c r="U32" s="61"/>
      <c r="V32" s="61"/>
      <c r="W32" s="61"/>
      <c r="X32" s="61"/>
      <c r="Y32" s="61"/>
    </row>
    <row r="33" spans="20:25" ht="15">
      <c r="T33" s="61">
        <f>SUM(T22:T32)</f>
        <v>77</v>
      </c>
      <c r="U33" s="61"/>
      <c r="V33" s="61"/>
      <c r="W33" s="66">
        <f>SUM(W22:W32)</f>
        <v>1</v>
      </c>
      <c r="X33" s="61"/>
      <c r="Y33" s="61"/>
    </row>
    <row r="34" spans="20:25" ht="12.75">
      <c r="T34" s="61"/>
      <c r="U34" s="61"/>
      <c r="V34" s="61"/>
      <c r="W34" s="61"/>
      <c r="X34" s="61"/>
      <c r="Y34" s="61"/>
    </row>
    <row r="35" spans="20:25" ht="12.75">
      <c r="T35" s="61"/>
      <c r="U35" s="61"/>
      <c r="V35" s="61"/>
      <c r="W35" s="61"/>
      <c r="X35" s="61"/>
      <c r="Y35" s="61"/>
    </row>
    <row r="36" spans="18:25" ht="12.75">
      <c r="R36" s="41"/>
      <c r="T36" s="61"/>
      <c r="U36" s="61"/>
      <c r="V36" s="61"/>
      <c r="W36" s="61"/>
      <c r="X36" s="61"/>
      <c r="Y36" s="61"/>
    </row>
    <row r="37" spans="18:25" ht="12.75">
      <c r="R37" s="41"/>
      <c r="T37" s="61"/>
      <c r="U37" s="61"/>
      <c r="V37" s="61"/>
      <c r="W37" s="61"/>
      <c r="X37" s="61"/>
      <c r="Y37" s="61"/>
    </row>
    <row r="38" spans="1:25" s="9" customFormat="1" ht="15" customHeight="1">
      <c r="A38" s="52" t="s">
        <v>24</v>
      </c>
      <c r="B38" s="53">
        <v>0</v>
      </c>
      <c r="C38" s="53">
        <v>0</v>
      </c>
      <c r="D38" s="53">
        <v>0</v>
      </c>
      <c r="E38" s="53">
        <v>0</v>
      </c>
      <c r="F38" s="53">
        <v>2</v>
      </c>
      <c r="G38" s="53">
        <v>4</v>
      </c>
      <c r="H38" s="54">
        <v>10</v>
      </c>
      <c r="I38" s="53">
        <v>6</v>
      </c>
      <c r="J38" s="53">
        <v>4</v>
      </c>
      <c r="K38" s="53">
        <v>2</v>
      </c>
      <c r="L38" s="53">
        <v>3</v>
      </c>
      <c r="M38" s="53">
        <v>1</v>
      </c>
      <c r="N38" s="53">
        <v>0</v>
      </c>
      <c r="O38" s="53">
        <v>1</v>
      </c>
      <c r="P38" s="53">
        <v>0</v>
      </c>
      <c r="Q38" s="53">
        <v>0</v>
      </c>
      <c r="R38" s="10"/>
      <c r="S38" s="57">
        <f>SUM(B38:Q38)</f>
        <v>33</v>
      </c>
      <c r="T38" s="63"/>
      <c r="U38" s="63"/>
      <c r="V38" s="63"/>
      <c r="W38" s="63"/>
      <c r="X38" s="63"/>
      <c r="Y38" s="63"/>
    </row>
    <row r="39" spans="1:25" s="10" customFormat="1" ht="15" customHeight="1">
      <c r="A39" s="8"/>
      <c r="B39" s="14">
        <f aca="true" t="shared" si="3" ref="B39:Q39">B38/$S38</f>
        <v>0</v>
      </c>
      <c r="C39" s="36">
        <f t="shared" si="3"/>
        <v>0</v>
      </c>
      <c r="D39" s="36">
        <f t="shared" si="3"/>
        <v>0</v>
      </c>
      <c r="E39" s="36">
        <f t="shared" si="3"/>
        <v>0</v>
      </c>
      <c r="F39" s="36">
        <f t="shared" si="3"/>
        <v>0.06060606060606061</v>
      </c>
      <c r="G39" s="36">
        <f t="shared" si="3"/>
        <v>0.12121212121212122</v>
      </c>
      <c r="H39" s="37">
        <f t="shared" si="3"/>
        <v>0.30303030303030304</v>
      </c>
      <c r="I39" s="36">
        <f t="shared" si="3"/>
        <v>0.18181818181818182</v>
      </c>
      <c r="J39" s="36">
        <f t="shared" si="3"/>
        <v>0.12121212121212122</v>
      </c>
      <c r="K39" s="36">
        <f t="shared" si="3"/>
        <v>0.06060606060606061</v>
      </c>
      <c r="L39" s="36">
        <f t="shared" si="3"/>
        <v>0.09090909090909091</v>
      </c>
      <c r="M39" s="36">
        <f t="shared" si="3"/>
        <v>0.030303030303030304</v>
      </c>
      <c r="N39" s="36">
        <f t="shared" si="3"/>
        <v>0</v>
      </c>
      <c r="O39" s="36">
        <f t="shared" si="3"/>
        <v>0.030303030303030304</v>
      </c>
      <c r="P39" s="36">
        <f t="shared" si="3"/>
        <v>0</v>
      </c>
      <c r="Q39" s="36">
        <f t="shared" si="3"/>
        <v>0</v>
      </c>
      <c r="S39" s="36">
        <f>SUM(B39:Q39)</f>
        <v>1.0000000000000002</v>
      </c>
      <c r="T39" s="64"/>
      <c r="U39" s="64"/>
      <c r="V39" s="64"/>
      <c r="W39" s="64"/>
      <c r="X39" s="64"/>
      <c r="Y39" s="64"/>
    </row>
    <row r="40" spans="1:25" s="9" customFormat="1" ht="15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4"/>
      <c r="S40" s="48"/>
      <c r="T40" s="63"/>
      <c r="U40" s="63"/>
      <c r="V40" s="63"/>
      <c r="W40" s="63"/>
      <c r="X40" s="63"/>
      <c r="Y40" s="63"/>
    </row>
    <row r="41" spans="1:25" s="9" customFormat="1" ht="15" customHeight="1">
      <c r="A41" s="46" t="str">
        <f>$A$17</f>
        <v>Rappel 2011/2012</v>
      </c>
      <c r="B41" s="47">
        <v>0</v>
      </c>
      <c r="C41" s="47">
        <v>0</v>
      </c>
      <c r="D41" s="47">
        <v>3</v>
      </c>
      <c r="E41" s="47">
        <v>4</v>
      </c>
      <c r="F41" s="47">
        <v>7</v>
      </c>
      <c r="G41" s="47">
        <v>12</v>
      </c>
      <c r="H41" s="47">
        <v>6</v>
      </c>
      <c r="I41" s="47">
        <v>4</v>
      </c>
      <c r="J41" s="47">
        <v>9</v>
      </c>
      <c r="K41" s="47">
        <v>15</v>
      </c>
      <c r="L41" s="47">
        <v>6</v>
      </c>
      <c r="M41" s="47">
        <v>5</v>
      </c>
      <c r="N41" s="47">
        <v>4</v>
      </c>
      <c r="O41" s="47">
        <v>0</v>
      </c>
      <c r="P41" s="47">
        <v>1</v>
      </c>
      <c r="Q41" s="47">
        <v>0</v>
      </c>
      <c r="R41" s="44"/>
      <c r="S41" s="48">
        <v>100</v>
      </c>
      <c r="T41" s="63"/>
      <c r="U41" s="63"/>
      <c r="V41" s="63"/>
      <c r="W41" s="63"/>
      <c r="X41" s="63"/>
      <c r="Y41" s="63"/>
    </row>
    <row r="42" spans="1:25" s="9" customFormat="1" ht="15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44"/>
      <c r="S42" s="58"/>
      <c r="T42" s="63"/>
      <c r="U42" s="63"/>
      <c r="V42" s="63"/>
      <c r="W42" s="63"/>
      <c r="X42" s="63"/>
      <c r="Y42" s="63"/>
    </row>
    <row r="43" spans="20:25" ht="12.75">
      <c r="T43" s="61"/>
      <c r="U43" s="61"/>
      <c r="V43" s="61"/>
      <c r="W43" s="61"/>
      <c r="X43" s="61"/>
      <c r="Y43" s="61"/>
    </row>
    <row r="44" spans="1:25" ht="15">
      <c r="A44" s="79"/>
      <c r="B44" s="41"/>
      <c r="T44" s="61"/>
      <c r="U44" s="61"/>
      <c r="V44" s="61"/>
      <c r="W44" s="61"/>
      <c r="X44" s="61"/>
      <c r="Y44" s="61"/>
    </row>
    <row r="45" spans="20:25" ht="15">
      <c r="T45" s="61"/>
      <c r="U45" s="61"/>
      <c r="V45" s="61"/>
      <c r="W45" s="61"/>
      <c r="X45" s="61"/>
      <c r="Y45" s="61"/>
    </row>
    <row r="46" spans="20:25" ht="15">
      <c r="T46" s="61">
        <f>B38</f>
        <v>0</v>
      </c>
      <c r="U46" s="61" t="s">
        <v>56</v>
      </c>
      <c r="V46" s="61"/>
      <c r="W46" s="66">
        <f>T46/SUM($T$46:$T$54)</f>
        <v>0</v>
      </c>
      <c r="X46" s="61"/>
      <c r="Y46" s="61"/>
    </row>
    <row r="47" spans="20:25" ht="15">
      <c r="T47" s="61">
        <f>C38+D38</f>
        <v>0</v>
      </c>
      <c r="U47" s="61" t="s">
        <v>57</v>
      </c>
      <c r="V47" s="61"/>
      <c r="W47" s="66">
        <f aca="true" t="shared" si="4" ref="W47:W54">T47/SUM($T$46:$T$54)</f>
        <v>0</v>
      </c>
      <c r="X47" s="61"/>
      <c r="Y47" s="61"/>
    </row>
    <row r="48" spans="20:25" ht="15">
      <c r="T48" s="61">
        <f>E38+F38</f>
        <v>2</v>
      </c>
      <c r="U48" s="61" t="s">
        <v>58</v>
      </c>
      <c r="V48" s="61"/>
      <c r="W48" s="66">
        <f t="shared" si="4"/>
        <v>0.06060606060606061</v>
      </c>
      <c r="X48" s="61"/>
      <c r="Y48" s="61"/>
    </row>
    <row r="49" spans="20:25" ht="15">
      <c r="T49" s="61">
        <f>G38+H38</f>
        <v>14</v>
      </c>
      <c r="U49" s="61" t="s">
        <v>59</v>
      </c>
      <c r="V49" s="61"/>
      <c r="W49" s="66">
        <f t="shared" si="4"/>
        <v>0.42424242424242425</v>
      </c>
      <c r="X49" s="61"/>
      <c r="Y49" s="61"/>
    </row>
    <row r="50" spans="20:25" ht="15">
      <c r="T50" s="61">
        <f>I38+J38</f>
        <v>10</v>
      </c>
      <c r="U50" s="61" t="s">
        <v>60</v>
      </c>
      <c r="V50" s="61"/>
      <c r="W50" s="66">
        <f t="shared" si="4"/>
        <v>0.30303030303030304</v>
      </c>
      <c r="X50" s="61"/>
      <c r="Y50" s="61"/>
    </row>
    <row r="51" spans="20:25" ht="15">
      <c r="T51" s="61">
        <f>K38+L38</f>
        <v>5</v>
      </c>
      <c r="U51" s="61" t="s">
        <v>61</v>
      </c>
      <c r="V51" s="61"/>
      <c r="W51" s="66">
        <f t="shared" si="4"/>
        <v>0.15151515151515152</v>
      </c>
      <c r="X51" s="61"/>
      <c r="Y51" s="61"/>
    </row>
    <row r="52" spans="20:25" ht="15">
      <c r="T52" s="61">
        <f>M38+N38</f>
        <v>1</v>
      </c>
      <c r="U52" s="61" t="s">
        <v>62</v>
      </c>
      <c r="V52" s="61"/>
      <c r="W52" s="66">
        <f t="shared" si="4"/>
        <v>0.030303030303030304</v>
      </c>
      <c r="X52" s="61"/>
      <c r="Y52" s="61"/>
    </row>
    <row r="53" spans="20:25" ht="15">
      <c r="T53" s="61">
        <f>O38+P38</f>
        <v>1</v>
      </c>
      <c r="U53" s="61" t="s">
        <v>63</v>
      </c>
      <c r="V53" s="61"/>
      <c r="W53" s="66">
        <f t="shared" si="4"/>
        <v>0.030303030303030304</v>
      </c>
      <c r="X53" s="61"/>
      <c r="Y53" s="61"/>
    </row>
    <row r="54" spans="20:25" ht="15">
      <c r="T54" s="61">
        <f>Q38</f>
        <v>0</v>
      </c>
      <c r="U54" s="61" t="s">
        <v>64</v>
      </c>
      <c r="V54" s="61"/>
      <c r="W54" s="66">
        <f t="shared" si="4"/>
        <v>0</v>
      </c>
      <c r="X54" s="61"/>
      <c r="Y54" s="61"/>
    </row>
    <row r="55" spans="20:25" ht="15">
      <c r="T55" s="61"/>
      <c r="U55" s="61"/>
      <c r="V55" s="61"/>
      <c r="W55" s="61"/>
      <c r="X55" s="61"/>
      <c r="Y55" s="61"/>
    </row>
    <row r="56" spans="20:25" ht="15">
      <c r="T56" s="61"/>
      <c r="U56" s="61"/>
      <c r="V56" s="61"/>
      <c r="W56" s="61"/>
      <c r="X56" s="61"/>
      <c r="Y56" s="61"/>
    </row>
    <row r="57" spans="20:25" ht="15">
      <c r="T57" s="61">
        <f>SUM(T46:T56)</f>
        <v>33</v>
      </c>
      <c r="U57" s="61"/>
      <c r="V57" s="61"/>
      <c r="W57" s="66">
        <f>SUM(W46:W56)</f>
        <v>0.9999999999999999</v>
      </c>
      <c r="X57" s="61"/>
      <c r="Y57" s="61"/>
    </row>
    <row r="58" spans="20:25" ht="12.75">
      <c r="T58" s="61"/>
      <c r="U58" s="61"/>
      <c r="V58" s="61"/>
      <c r="W58" s="61"/>
      <c r="X58" s="61"/>
      <c r="Y58" s="61"/>
    </row>
    <row r="59" spans="20:25" ht="12.75">
      <c r="T59" s="61"/>
      <c r="U59" s="61"/>
      <c r="V59" s="61"/>
      <c r="W59" s="61"/>
      <c r="X59" s="61"/>
      <c r="Y59" s="61"/>
    </row>
    <row r="60" spans="18:25" ht="12.75">
      <c r="R60" s="41"/>
      <c r="T60" s="61"/>
      <c r="U60" s="61"/>
      <c r="V60" s="61"/>
      <c r="W60" s="61"/>
      <c r="X60" s="61"/>
      <c r="Y60" s="61"/>
    </row>
    <row r="61" spans="18:25" ht="12.75">
      <c r="R61" s="41"/>
      <c r="T61" s="61"/>
      <c r="U61" s="61"/>
      <c r="V61" s="61"/>
      <c r="W61" s="61"/>
      <c r="X61" s="61"/>
      <c r="Y61" s="61"/>
    </row>
    <row r="62" spans="1:25" s="9" customFormat="1" ht="15" customHeight="1">
      <c r="A62" s="52" t="s">
        <v>25</v>
      </c>
      <c r="B62" s="53">
        <v>0</v>
      </c>
      <c r="C62" s="53">
        <v>2</v>
      </c>
      <c r="D62" s="53">
        <v>7</v>
      </c>
      <c r="E62" s="53">
        <v>7</v>
      </c>
      <c r="F62" s="53">
        <v>17</v>
      </c>
      <c r="G62" s="54">
        <v>26</v>
      </c>
      <c r="H62" s="53">
        <v>23</v>
      </c>
      <c r="I62" s="53">
        <v>19</v>
      </c>
      <c r="J62" s="53">
        <v>11</v>
      </c>
      <c r="K62" s="53">
        <v>5</v>
      </c>
      <c r="L62" s="53">
        <v>2</v>
      </c>
      <c r="M62" s="53">
        <v>5</v>
      </c>
      <c r="N62" s="53">
        <v>0</v>
      </c>
      <c r="O62" s="53">
        <v>0</v>
      </c>
      <c r="P62" s="53">
        <v>0</v>
      </c>
      <c r="Q62" s="53">
        <v>0</v>
      </c>
      <c r="R62" s="10"/>
      <c r="S62" s="57">
        <f>SUM(B62:Q62)</f>
        <v>124</v>
      </c>
      <c r="T62" s="63"/>
      <c r="U62" s="63"/>
      <c r="V62" s="63"/>
      <c r="W62" s="63"/>
      <c r="X62" s="63"/>
      <c r="Y62" s="63"/>
    </row>
    <row r="63" spans="1:25" s="10" customFormat="1" ht="15" customHeight="1">
      <c r="A63" s="8"/>
      <c r="B63" s="14">
        <f aca="true" t="shared" si="5" ref="B63:Q63">B62/$S62</f>
        <v>0</v>
      </c>
      <c r="C63" s="36">
        <f t="shared" si="5"/>
        <v>0.016129032258064516</v>
      </c>
      <c r="D63" s="36">
        <f t="shared" si="5"/>
        <v>0.056451612903225805</v>
      </c>
      <c r="E63" s="36">
        <f t="shared" si="5"/>
        <v>0.056451612903225805</v>
      </c>
      <c r="F63" s="36">
        <f t="shared" si="5"/>
        <v>0.13709677419354838</v>
      </c>
      <c r="G63" s="37">
        <f t="shared" si="5"/>
        <v>0.20967741935483872</v>
      </c>
      <c r="H63" s="36">
        <f t="shared" si="5"/>
        <v>0.18548387096774194</v>
      </c>
      <c r="I63" s="36">
        <f t="shared" si="5"/>
        <v>0.1532258064516129</v>
      </c>
      <c r="J63" s="36">
        <f t="shared" si="5"/>
        <v>0.08870967741935484</v>
      </c>
      <c r="K63" s="36">
        <f t="shared" si="5"/>
        <v>0.04032258064516129</v>
      </c>
      <c r="L63" s="36">
        <f t="shared" si="5"/>
        <v>0.016129032258064516</v>
      </c>
      <c r="M63" s="36">
        <f t="shared" si="5"/>
        <v>0.04032258064516129</v>
      </c>
      <c r="N63" s="36">
        <f t="shared" si="5"/>
        <v>0</v>
      </c>
      <c r="O63" s="36">
        <f t="shared" si="5"/>
        <v>0</v>
      </c>
      <c r="P63" s="36">
        <f t="shared" si="5"/>
        <v>0</v>
      </c>
      <c r="Q63" s="36">
        <f t="shared" si="5"/>
        <v>0</v>
      </c>
      <c r="S63" s="36">
        <f>SUM(B63:Q63)</f>
        <v>1</v>
      </c>
      <c r="T63" s="64"/>
      <c r="U63" s="64"/>
      <c r="V63" s="64"/>
      <c r="W63" s="64"/>
      <c r="X63" s="64"/>
      <c r="Y63" s="64"/>
    </row>
    <row r="64" spans="1:25" s="9" customFormat="1" ht="1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4"/>
      <c r="S64" s="48"/>
      <c r="T64" s="63"/>
      <c r="U64" s="63"/>
      <c r="V64" s="63"/>
      <c r="W64" s="63"/>
      <c r="X64" s="63"/>
      <c r="Y64" s="63"/>
    </row>
    <row r="65" spans="1:25" s="9" customFormat="1" ht="15" customHeight="1">
      <c r="A65" s="46" t="str">
        <f>$A$17</f>
        <v>Rappel 2011/2012</v>
      </c>
      <c r="B65" s="47">
        <v>0</v>
      </c>
      <c r="C65" s="47">
        <v>0</v>
      </c>
      <c r="D65" s="47">
        <v>0</v>
      </c>
      <c r="E65" s="47">
        <v>5</v>
      </c>
      <c r="F65" s="47">
        <v>10</v>
      </c>
      <c r="G65" s="47">
        <v>14</v>
      </c>
      <c r="H65" s="47">
        <v>18</v>
      </c>
      <c r="I65" s="47">
        <v>16</v>
      </c>
      <c r="J65" s="47">
        <v>14</v>
      </c>
      <c r="K65" s="47">
        <v>7</v>
      </c>
      <c r="L65" s="47">
        <v>6</v>
      </c>
      <c r="M65" s="47">
        <v>2</v>
      </c>
      <c r="N65" s="47">
        <v>1</v>
      </c>
      <c r="O65" s="47">
        <v>0</v>
      </c>
      <c r="P65" s="47">
        <v>1</v>
      </c>
      <c r="Q65" s="47">
        <v>0</v>
      </c>
      <c r="R65" s="44"/>
      <c r="S65" s="48">
        <v>133</v>
      </c>
      <c r="T65" s="63"/>
      <c r="U65" s="63"/>
      <c r="V65" s="63"/>
      <c r="W65" s="63"/>
      <c r="X65" s="63"/>
      <c r="Y65" s="63"/>
    </row>
    <row r="66" spans="1:25" s="9" customFormat="1" ht="15" customHeigh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38"/>
      <c r="S66" s="58"/>
      <c r="T66" s="63"/>
      <c r="U66" s="63"/>
      <c r="V66" s="63"/>
      <c r="W66" s="63"/>
      <c r="X66" s="63"/>
      <c r="Y66" s="63"/>
    </row>
    <row r="67" spans="20:25" ht="12.75">
      <c r="T67" s="61"/>
      <c r="U67" s="61"/>
      <c r="V67" s="61"/>
      <c r="W67" s="61"/>
      <c r="X67" s="61"/>
      <c r="Y67" s="61"/>
    </row>
    <row r="68" spans="1:25" ht="15">
      <c r="A68" s="79"/>
      <c r="B68" s="41"/>
      <c r="T68" s="61"/>
      <c r="U68" s="61"/>
      <c r="V68" s="61"/>
      <c r="W68" s="61"/>
      <c r="X68" s="61"/>
      <c r="Y68" s="61"/>
    </row>
    <row r="69" spans="20:25" ht="15">
      <c r="T69" s="61"/>
      <c r="U69" s="61"/>
      <c r="V69" s="61"/>
      <c r="W69" s="61"/>
      <c r="X69" s="61"/>
      <c r="Y69" s="61"/>
    </row>
    <row r="70" spans="20:25" ht="15">
      <c r="T70" s="61">
        <f>B62</f>
        <v>0</v>
      </c>
      <c r="U70" s="61" t="s">
        <v>56</v>
      </c>
      <c r="V70" s="61"/>
      <c r="W70" s="66">
        <f>T70/SUM($T$70:$T$78)</f>
        <v>0</v>
      </c>
      <c r="X70" s="61"/>
      <c r="Y70" s="61"/>
    </row>
    <row r="71" spans="20:25" ht="15">
      <c r="T71" s="61">
        <f>C62+D62</f>
        <v>9</v>
      </c>
      <c r="U71" s="61" t="s">
        <v>57</v>
      </c>
      <c r="V71" s="61"/>
      <c r="W71" s="66">
        <f aca="true" t="shared" si="6" ref="W71:W78">T71/SUM($T$70:$T$78)</f>
        <v>0.07258064516129033</v>
      </c>
      <c r="X71" s="61"/>
      <c r="Y71" s="61"/>
    </row>
    <row r="72" spans="20:25" ht="15">
      <c r="T72" s="61">
        <f>E62+F62</f>
        <v>24</v>
      </c>
      <c r="U72" s="61" t="s">
        <v>58</v>
      </c>
      <c r="V72" s="61"/>
      <c r="W72" s="66">
        <f t="shared" si="6"/>
        <v>0.1935483870967742</v>
      </c>
      <c r="X72" s="61"/>
      <c r="Y72" s="61"/>
    </row>
    <row r="73" spans="20:25" ht="15">
      <c r="T73" s="61">
        <f>G62+H62</f>
        <v>49</v>
      </c>
      <c r="U73" s="61" t="s">
        <v>59</v>
      </c>
      <c r="V73" s="61"/>
      <c r="W73" s="66">
        <f t="shared" si="6"/>
        <v>0.3951612903225806</v>
      </c>
      <c r="X73" s="61"/>
      <c r="Y73" s="61"/>
    </row>
    <row r="74" spans="20:25" ht="15">
      <c r="T74" s="61">
        <f>I62+J62</f>
        <v>30</v>
      </c>
      <c r="U74" s="61" t="s">
        <v>60</v>
      </c>
      <c r="V74" s="61"/>
      <c r="W74" s="66">
        <f t="shared" si="6"/>
        <v>0.24193548387096775</v>
      </c>
      <c r="X74" s="61"/>
      <c r="Y74" s="61"/>
    </row>
    <row r="75" spans="20:25" ht="15">
      <c r="T75" s="61">
        <f>K62+L62</f>
        <v>7</v>
      </c>
      <c r="U75" s="61" t="s">
        <v>61</v>
      </c>
      <c r="V75" s="61"/>
      <c r="W75" s="66">
        <f t="shared" si="6"/>
        <v>0.056451612903225805</v>
      </c>
      <c r="X75" s="61"/>
      <c r="Y75" s="61"/>
    </row>
    <row r="76" spans="20:25" ht="15">
      <c r="T76" s="61">
        <f>M62+N62</f>
        <v>5</v>
      </c>
      <c r="U76" s="61" t="s">
        <v>62</v>
      </c>
      <c r="V76" s="61"/>
      <c r="W76" s="66">
        <f t="shared" si="6"/>
        <v>0.04032258064516129</v>
      </c>
      <c r="X76" s="61"/>
      <c r="Y76" s="61"/>
    </row>
    <row r="77" spans="20:25" ht="15">
      <c r="T77" s="61">
        <f>O62+P62</f>
        <v>0</v>
      </c>
      <c r="U77" s="61" t="s">
        <v>63</v>
      </c>
      <c r="V77" s="61"/>
      <c r="W77" s="66">
        <f t="shared" si="6"/>
        <v>0</v>
      </c>
      <c r="X77" s="61"/>
      <c r="Y77" s="61"/>
    </row>
    <row r="78" spans="20:25" ht="15">
      <c r="T78" s="61">
        <f>Q62</f>
        <v>0</v>
      </c>
      <c r="U78" s="61" t="s">
        <v>64</v>
      </c>
      <c r="V78" s="61"/>
      <c r="W78" s="66">
        <f t="shared" si="6"/>
        <v>0</v>
      </c>
      <c r="X78" s="61"/>
      <c r="Y78" s="61"/>
    </row>
    <row r="79" spans="20:25" ht="15">
      <c r="T79" s="61"/>
      <c r="U79" s="61"/>
      <c r="V79" s="61"/>
      <c r="W79" s="61"/>
      <c r="X79" s="61"/>
      <c r="Y79" s="61"/>
    </row>
    <row r="80" spans="20:25" ht="15">
      <c r="T80" s="61"/>
      <c r="U80" s="61"/>
      <c r="V80" s="61"/>
      <c r="W80" s="61"/>
      <c r="X80" s="61"/>
      <c r="Y80" s="61"/>
    </row>
    <row r="81" spans="20:25" ht="15">
      <c r="T81" s="61">
        <f>SUM(T70:T80)</f>
        <v>124</v>
      </c>
      <c r="U81" s="61"/>
      <c r="V81" s="61"/>
      <c r="W81" s="66">
        <f>SUM(W70:W80)</f>
        <v>0.9999999999999999</v>
      </c>
      <c r="X81" s="61"/>
      <c r="Y81" s="61"/>
    </row>
    <row r="82" spans="20:25" ht="12.75">
      <c r="T82" s="61"/>
      <c r="U82" s="61"/>
      <c r="V82" s="61"/>
      <c r="W82" s="61"/>
      <c r="X82" s="61"/>
      <c r="Y82" s="61"/>
    </row>
    <row r="83" spans="20:25" ht="12.75">
      <c r="T83" s="61"/>
      <c r="U83" s="61"/>
      <c r="V83" s="61"/>
      <c r="W83" s="61"/>
      <c r="X83" s="61"/>
      <c r="Y83" s="61"/>
    </row>
    <row r="84" spans="18:25" ht="12.75">
      <c r="R84" s="41"/>
      <c r="T84" s="61"/>
      <c r="U84" s="61"/>
      <c r="V84" s="61"/>
      <c r="W84" s="61"/>
      <c r="X84" s="61"/>
      <c r="Y84" s="61"/>
    </row>
    <row r="85" spans="18:25" ht="12.75">
      <c r="R85" s="41"/>
      <c r="T85" s="61"/>
      <c r="U85" s="61"/>
      <c r="V85" s="61"/>
      <c r="W85" s="61"/>
      <c r="X85" s="61"/>
      <c r="Y85" s="61"/>
    </row>
    <row r="86" spans="1:25" s="9" customFormat="1" ht="15" customHeight="1">
      <c r="A86" s="52" t="s">
        <v>26</v>
      </c>
      <c r="B86" s="53">
        <v>0</v>
      </c>
      <c r="C86" s="53">
        <v>0</v>
      </c>
      <c r="D86" s="53">
        <v>1</v>
      </c>
      <c r="E86" s="53">
        <v>4</v>
      </c>
      <c r="F86" s="53">
        <v>6</v>
      </c>
      <c r="G86" s="53">
        <v>11</v>
      </c>
      <c r="H86" s="53">
        <v>24</v>
      </c>
      <c r="I86" s="54">
        <v>29</v>
      </c>
      <c r="J86" s="53">
        <v>19</v>
      </c>
      <c r="K86" s="54">
        <v>29</v>
      </c>
      <c r="L86" s="53">
        <v>11</v>
      </c>
      <c r="M86" s="53">
        <v>9</v>
      </c>
      <c r="N86" s="53">
        <v>6</v>
      </c>
      <c r="O86" s="53">
        <v>1</v>
      </c>
      <c r="P86" s="53">
        <v>0</v>
      </c>
      <c r="Q86" s="53">
        <v>1</v>
      </c>
      <c r="R86" s="10"/>
      <c r="S86" s="57">
        <f>SUM(B86:Q86)</f>
        <v>151</v>
      </c>
      <c r="T86" s="63"/>
      <c r="U86" s="63"/>
      <c r="V86" s="63"/>
      <c r="W86" s="63"/>
      <c r="X86" s="63"/>
      <c r="Y86" s="63"/>
    </row>
    <row r="87" spans="1:25" s="10" customFormat="1" ht="15" customHeight="1">
      <c r="A87" s="8"/>
      <c r="B87" s="14">
        <f aca="true" t="shared" si="7" ref="B87:Q87">B86/$S86</f>
        <v>0</v>
      </c>
      <c r="C87" s="36">
        <f t="shared" si="7"/>
        <v>0</v>
      </c>
      <c r="D87" s="36">
        <f t="shared" si="7"/>
        <v>0.006622516556291391</v>
      </c>
      <c r="E87" s="36">
        <f t="shared" si="7"/>
        <v>0.026490066225165563</v>
      </c>
      <c r="F87" s="36">
        <f t="shared" si="7"/>
        <v>0.039735099337748346</v>
      </c>
      <c r="G87" s="36">
        <f t="shared" si="7"/>
        <v>0.0728476821192053</v>
      </c>
      <c r="H87" s="36">
        <f t="shared" si="7"/>
        <v>0.15894039735099338</v>
      </c>
      <c r="I87" s="37">
        <f t="shared" si="7"/>
        <v>0.19205298013245034</v>
      </c>
      <c r="J87" s="36">
        <f t="shared" si="7"/>
        <v>0.12582781456953643</v>
      </c>
      <c r="K87" s="37">
        <f t="shared" si="7"/>
        <v>0.19205298013245034</v>
      </c>
      <c r="L87" s="36">
        <f t="shared" si="7"/>
        <v>0.0728476821192053</v>
      </c>
      <c r="M87" s="36">
        <f t="shared" si="7"/>
        <v>0.059602649006622516</v>
      </c>
      <c r="N87" s="36">
        <f t="shared" si="7"/>
        <v>0.039735099337748346</v>
      </c>
      <c r="O87" s="36">
        <f t="shared" si="7"/>
        <v>0.006622516556291391</v>
      </c>
      <c r="P87" s="36">
        <f t="shared" si="7"/>
        <v>0</v>
      </c>
      <c r="Q87" s="36">
        <f t="shared" si="7"/>
        <v>0.006622516556291391</v>
      </c>
      <c r="S87" s="36">
        <f>SUM(B87:Q87)</f>
        <v>1</v>
      </c>
      <c r="T87" s="64"/>
      <c r="U87" s="64"/>
      <c r="V87" s="64"/>
      <c r="W87" s="64"/>
      <c r="X87" s="64"/>
      <c r="Y87" s="64"/>
    </row>
    <row r="88" spans="1:25" s="9" customFormat="1" ht="15" customHeight="1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4"/>
      <c r="S88" s="48"/>
      <c r="T88" s="63"/>
      <c r="U88" s="63"/>
      <c r="V88" s="63"/>
      <c r="W88" s="63"/>
      <c r="X88" s="63"/>
      <c r="Y88" s="63"/>
    </row>
    <row r="89" spans="1:25" s="9" customFormat="1" ht="15" customHeight="1">
      <c r="A89" s="46" t="str">
        <f>$A$17</f>
        <v>Rappel 2011/2012</v>
      </c>
      <c r="B89" s="47">
        <v>0</v>
      </c>
      <c r="C89" s="47">
        <v>0</v>
      </c>
      <c r="D89" s="47">
        <v>0</v>
      </c>
      <c r="E89" s="47">
        <v>0</v>
      </c>
      <c r="F89" s="47">
        <v>4</v>
      </c>
      <c r="G89" s="47">
        <v>6</v>
      </c>
      <c r="H89" s="47">
        <v>9</v>
      </c>
      <c r="I89" s="47">
        <v>12</v>
      </c>
      <c r="J89" s="47">
        <v>8</v>
      </c>
      <c r="K89" s="47">
        <v>8</v>
      </c>
      <c r="L89" s="47">
        <v>4</v>
      </c>
      <c r="M89" s="47">
        <v>5</v>
      </c>
      <c r="N89" s="47">
        <v>1</v>
      </c>
      <c r="O89" s="47">
        <v>1</v>
      </c>
      <c r="P89" s="47">
        <v>0</v>
      </c>
      <c r="Q89" s="47">
        <v>1</v>
      </c>
      <c r="R89" s="44"/>
      <c r="S89" s="48">
        <v>115</v>
      </c>
      <c r="T89" s="63"/>
      <c r="U89" s="63"/>
      <c r="V89" s="63"/>
      <c r="W89" s="63"/>
      <c r="X89" s="63"/>
      <c r="Y89" s="63"/>
    </row>
    <row r="90" spans="1:25" s="9" customFormat="1" ht="15" customHeight="1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38"/>
      <c r="S90" s="58"/>
      <c r="T90" s="63"/>
      <c r="U90" s="63"/>
      <c r="V90" s="63"/>
      <c r="W90" s="63"/>
      <c r="X90" s="63"/>
      <c r="Y90" s="63"/>
    </row>
    <row r="91" spans="20:25" ht="12.75">
      <c r="T91" s="61"/>
      <c r="U91" s="61"/>
      <c r="V91" s="61"/>
      <c r="W91" s="61"/>
      <c r="X91" s="61"/>
      <c r="Y91" s="61"/>
    </row>
    <row r="92" spans="1:25" ht="15">
      <c r="A92" s="79"/>
      <c r="B92" s="41"/>
      <c r="T92" s="61"/>
      <c r="U92" s="61"/>
      <c r="V92" s="61"/>
      <c r="W92" s="61"/>
      <c r="X92" s="61"/>
      <c r="Y92" s="61"/>
    </row>
    <row r="93" spans="20:25" ht="15">
      <c r="T93" s="61"/>
      <c r="U93" s="61"/>
      <c r="V93" s="61"/>
      <c r="W93" s="61"/>
      <c r="X93" s="61"/>
      <c r="Y93" s="61"/>
    </row>
    <row r="94" spans="20:25" ht="15">
      <c r="T94" s="61">
        <f>B86</f>
        <v>0</v>
      </c>
      <c r="U94" s="61" t="s">
        <v>56</v>
      </c>
      <c r="V94" s="61"/>
      <c r="W94" s="66">
        <f>T94/SUM($T$94:$T$102)</f>
        <v>0</v>
      </c>
      <c r="X94" s="61"/>
      <c r="Y94" s="61"/>
    </row>
    <row r="95" spans="20:25" ht="15">
      <c r="T95" s="61">
        <f>C86+D86</f>
        <v>1</v>
      </c>
      <c r="U95" s="61" t="s">
        <v>57</v>
      </c>
      <c r="V95" s="61"/>
      <c r="W95" s="66">
        <f aca="true" t="shared" si="8" ref="W95:W102">T95/SUM($T$94:$T$102)</f>
        <v>0.006622516556291391</v>
      </c>
      <c r="X95" s="61"/>
      <c r="Y95" s="61"/>
    </row>
    <row r="96" spans="20:25" ht="15">
      <c r="T96" s="61">
        <f>E86+F86</f>
        <v>10</v>
      </c>
      <c r="U96" s="61" t="s">
        <v>58</v>
      </c>
      <c r="V96" s="61"/>
      <c r="W96" s="66">
        <f t="shared" si="8"/>
        <v>0.06622516556291391</v>
      </c>
      <c r="X96" s="61"/>
      <c r="Y96" s="61"/>
    </row>
    <row r="97" spans="20:25" ht="15">
      <c r="T97" s="61">
        <f>G86+H86</f>
        <v>35</v>
      </c>
      <c r="U97" s="61" t="s">
        <v>59</v>
      </c>
      <c r="V97" s="61"/>
      <c r="W97" s="66">
        <f t="shared" si="8"/>
        <v>0.23178807947019867</v>
      </c>
      <c r="X97" s="61"/>
      <c r="Y97" s="61"/>
    </row>
    <row r="98" spans="20:25" ht="15">
      <c r="T98" s="61">
        <f>I86+J86</f>
        <v>48</v>
      </c>
      <c r="U98" s="61" t="s">
        <v>60</v>
      </c>
      <c r="V98" s="61"/>
      <c r="W98" s="66">
        <f t="shared" si="8"/>
        <v>0.31788079470198677</v>
      </c>
      <c r="X98" s="61"/>
      <c r="Y98" s="61"/>
    </row>
    <row r="99" spans="20:25" ht="15">
      <c r="T99" s="61">
        <f>K86+L86</f>
        <v>40</v>
      </c>
      <c r="U99" s="61" t="s">
        <v>61</v>
      </c>
      <c r="V99" s="61"/>
      <c r="W99" s="66">
        <f t="shared" si="8"/>
        <v>0.26490066225165565</v>
      </c>
      <c r="X99" s="61"/>
      <c r="Y99" s="61"/>
    </row>
    <row r="100" spans="20:25" ht="15">
      <c r="T100" s="61">
        <f>M86+N86</f>
        <v>15</v>
      </c>
      <c r="U100" s="61" t="s">
        <v>62</v>
      </c>
      <c r="V100" s="61"/>
      <c r="W100" s="66">
        <f t="shared" si="8"/>
        <v>0.09933774834437085</v>
      </c>
      <c r="X100" s="61"/>
      <c r="Y100" s="61"/>
    </row>
    <row r="101" spans="20:25" ht="15">
      <c r="T101" s="61">
        <f>O86+P86</f>
        <v>1</v>
      </c>
      <c r="U101" s="61" t="s">
        <v>63</v>
      </c>
      <c r="V101" s="61"/>
      <c r="W101" s="66">
        <f t="shared" si="8"/>
        <v>0.006622516556291391</v>
      </c>
      <c r="X101" s="61"/>
      <c r="Y101" s="61"/>
    </row>
    <row r="102" spans="20:25" ht="15">
      <c r="T102" s="61">
        <f>Q86</f>
        <v>1</v>
      </c>
      <c r="U102" s="61" t="s">
        <v>64</v>
      </c>
      <c r="V102" s="61"/>
      <c r="W102" s="66">
        <f t="shared" si="8"/>
        <v>0.006622516556291391</v>
      </c>
      <c r="X102" s="61"/>
      <c r="Y102" s="61"/>
    </row>
    <row r="103" spans="20:25" ht="15">
      <c r="T103" s="61"/>
      <c r="U103" s="61"/>
      <c r="V103" s="61"/>
      <c r="W103" s="61"/>
      <c r="X103" s="61"/>
      <c r="Y103" s="61"/>
    </row>
    <row r="104" spans="20:25" ht="15">
      <c r="T104" s="61"/>
      <c r="U104" s="61"/>
      <c r="V104" s="61"/>
      <c r="W104" s="61"/>
      <c r="X104" s="61"/>
      <c r="Y104" s="61"/>
    </row>
    <row r="105" spans="20:25" ht="15">
      <c r="T105" s="61">
        <f>SUM(T94:T104)</f>
        <v>151</v>
      </c>
      <c r="U105" s="61"/>
      <c r="V105" s="61"/>
      <c r="W105" s="66">
        <f>SUM(W94:W104)</f>
        <v>1</v>
      </c>
      <c r="X105" s="61"/>
      <c r="Y105" s="61"/>
    </row>
    <row r="106" spans="20:25" ht="12.75">
      <c r="T106" s="61"/>
      <c r="U106" s="61"/>
      <c r="V106" s="61"/>
      <c r="W106" s="61"/>
      <c r="X106" s="61"/>
      <c r="Y106" s="61"/>
    </row>
    <row r="107" spans="20:25" ht="12.75">
      <c r="T107" s="61"/>
      <c r="U107" s="61"/>
      <c r="V107" s="61"/>
      <c r="W107" s="61"/>
      <c r="X107" s="61"/>
      <c r="Y107" s="61"/>
    </row>
    <row r="108" spans="18:25" ht="12.75">
      <c r="R108" s="41"/>
      <c r="T108" s="61"/>
      <c r="U108" s="61"/>
      <c r="V108" s="61"/>
      <c r="W108" s="61"/>
      <c r="X108" s="61"/>
      <c r="Y108" s="61"/>
    </row>
    <row r="109" spans="18:25" ht="12.75">
      <c r="R109" s="41"/>
      <c r="T109" s="61"/>
      <c r="U109" s="61"/>
      <c r="V109" s="61"/>
      <c r="W109" s="61"/>
      <c r="X109" s="61"/>
      <c r="Y109" s="61"/>
    </row>
    <row r="110" spans="1:25" s="9" customFormat="1" ht="15" customHeight="1">
      <c r="A110" s="52" t="s">
        <v>34</v>
      </c>
      <c r="B110" s="53">
        <v>5</v>
      </c>
      <c r="C110" s="53">
        <v>9</v>
      </c>
      <c r="D110" s="53">
        <v>16</v>
      </c>
      <c r="E110" s="53">
        <v>21</v>
      </c>
      <c r="F110" s="53">
        <v>29</v>
      </c>
      <c r="G110" s="54">
        <v>31</v>
      </c>
      <c r="H110" s="53">
        <v>18</v>
      </c>
      <c r="I110" s="53">
        <v>7</v>
      </c>
      <c r="J110" s="53">
        <v>4</v>
      </c>
      <c r="K110" s="53">
        <v>2</v>
      </c>
      <c r="L110" s="53">
        <v>3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10"/>
      <c r="S110" s="57">
        <f>SUM(B110:Q110)</f>
        <v>145</v>
      </c>
      <c r="T110" s="63"/>
      <c r="U110" s="63"/>
      <c r="V110" s="63"/>
      <c r="W110" s="63"/>
      <c r="X110" s="63"/>
      <c r="Y110" s="63"/>
    </row>
    <row r="111" spans="1:25" s="10" customFormat="1" ht="15" customHeight="1">
      <c r="A111" s="8"/>
      <c r="B111" s="14">
        <f aca="true" t="shared" si="9" ref="B111:Q111">B110/$S110</f>
        <v>0.034482758620689655</v>
      </c>
      <c r="C111" s="36">
        <f t="shared" si="9"/>
        <v>0.06206896551724138</v>
      </c>
      <c r="D111" s="36">
        <f t="shared" si="9"/>
        <v>0.1103448275862069</v>
      </c>
      <c r="E111" s="36">
        <f t="shared" si="9"/>
        <v>0.14482758620689656</v>
      </c>
      <c r="F111" s="36">
        <f t="shared" si="9"/>
        <v>0.2</v>
      </c>
      <c r="G111" s="37">
        <f t="shared" si="9"/>
        <v>0.21379310344827587</v>
      </c>
      <c r="H111" s="36">
        <f t="shared" si="9"/>
        <v>0.12413793103448276</v>
      </c>
      <c r="I111" s="36">
        <f t="shared" si="9"/>
        <v>0.04827586206896552</v>
      </c>
      <c r="J111" s="36">
        <f t="shared" si="9"/>
        <v>0.027586206896551724</v>
      </c>
      <c r="K111" s="36">
        <f t="shared" si="9"/>
        <v>0.013793103448275862</v>
      </c>
      <c r="L111" s="36">
        <f t="shared" si="9"/>
        <v>0.020689655172413793</v>
      </c>
      <c r="M111" s="36">
        <f t="shared" si="9"/>
        <v>0</v>
      </c>
      <c r="N111" s="36">
        <f t="shared" si="9"/>
        <v>0</v>
      </c>
      <c r="O111" s="36">
        <f t="shared" si="9"/>
        <v>0</v>
      </c>
      <c r="P111" s="36">
        <f t="shared" si="9"/>
        <v>0</v>
      </c>
      <c r="Q111" s="36">
        <f t="shared" si="9"/>
        <v>0</v>
      </c>
      <c r="S111" s="36">
        <f>SUM(B111:Q111)</f>
        <v>1</v>
      </c>
      <c r="T111" s="64"/>
      <c r="U111" s="64"/>
      <c r="V111" s="64"/>
      <c r="W111" s="64"/>
      <c r="X111" s="64"/>
      <c r="Y111" s="64"/>
    </row>
    <row r="112" spans="1:25" s="9" customFormat="1" ht="15" customHeight="1">
      <c r="A112" s="4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4"/>
      <c r="S112" s="48"/>
      <c r="T112" s="63"/>
      <c r="U112" s="63"/>
      <c r="V112" s="63"/>
      <c r="W112" s="63"/>
      <c r="X112" s="63"/>
      <c r="Y112" s="63"/>
    </row>
    <row r="113" spans="1:25" s="9" customFormat="1" ht="15" customHeight="1">
      <c r="A113" s="46" t="str">
        <f>$A$17</f>
        <v>Rappel 2011/2012</v>
      </c>
      <c r="B113" s="47">
        <v>5</v>
      </c>
      <c r="C113" s="47">
        <v>10</v>
      </c>
      <c r="D113" s="47">
        <v>24</v>
      </c>
      <c r="E113" s="47">
        <v>17</v>
      </c>
      <c r="F113" s="47">
        <v>23</v>
      </c>
      <c r="G113" s="47">
        <v>17</v>
      </c>
      <c r="H113" s="47">
        <v>10</v>
      </c>
      <c r="I113" s="47">
        <v>6</v>
      </c>
      <c r="J113" s="47">
        <v>4</v>
      </c>
      <c r="K113" s="47">
        <v>1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4"/>
      <c r="S113" s="48">
        <v>132</v>
      </c>
      <c r="T113" s="63"/>
      <c r="U113" s="63"/>
      <c r="V113" s="63"/>
      <c r="W113" s="63"/>
      <c r="X113" s="63"/>
      <c r="Y113" s="63"/>
    </row>
    <row r="114" spans="1:25" s="9" customFormat="1" ht="15" customHeight="1">
      <c r="A114" s="55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38"/>
      <c r="S114" s="58"/>
      <c r="T114" s="63"/>
      <c r="U114" s="63"/>
      <c r="V114" s="63"/>
      <c r="W114" s="63"/>
      <c r="X114" s="63"/>
      <c r="Y114" s="63"/>
    </row>
    <row r="115" spans="20:25" ht="12.75">
      <c r="T115" s="61"/>
      <c r="U115" s="61"/>
      <c r="V115" s="61"/>
      <c r="W115" s="61"/>
      <c r="X115" s="61"/>
      <c r="Y115" s="61"/>
    </row>
    <row r="116" spans="1:25" ht="15">
      <c r="A116" s="79"/>
      <c r="B116" s="41"/>
      <c r="T116" s="61"/>
      <c r="U116" s="61"/>
      <c r="V116" s="61"/>
      <c r="W116" s="61"/>
      <c r="X116" s="61"/>
      <c r="Y116" s="61"/>
    </row>
    <row r="117" spans="20:25" ht="15">
      <c r="T117" s="61"/>
      <c r="U117" s="61"/>
      <c r="V117" s="61"/>
      <c r="W117" s="61"/>
      <c r="X117" s="61"/>
      <c r="Y117" s="61"/>
    </row>
    <row r="118" spans="20:25" ht="15">
      <c r="T118" s="61">
        <f>B110</f>
        <v>5</v>
      </c>
      <c r="U118" s="61" t="s">
        <v>56</v>
      </c>
      <c r="V118" s="61"/>
      <c r="W118" s="66">
        <f>T118/SUM($T$118:$T$126)</f>
        <v>0.034482758620689655</v>
      </c>
      <c r="X118" s="61"/>
      <c r="Y118" s="61"/>
    </row>
    <row r="119" spans="20:25" ht="15">
      <c r="T119" s="61">
        <f>C110+D110</f>
        <v>25</v>
      </c>
      <c r="U119" s="61" t="s">
        <v>57</v>
      </c>
      <c r="V119" s="61"/>
      <c r="W119" s="66">
        <f aca="true" t="shared" si="10" ref="W119:W126">T119/SUM($T$118:$T$126)</f>
        <v>0.1724137931034483</v>
      </c>
      <c r="X119" s="61"/>
      <c r="Y119" s="61"/>
    </row>
    <row r="120" spans="20:25" ht="15">
      <c r="T120" s="61">
        <f>E110+F110</f>
        <v>50</v>
      </c>
      <c r="U120" s="61" t="s">
        <v>58</v>
      </c>
      <c r="V120" s="61"/>
      <c r="W120" s="66">
        <f t="shared" si="10"/>
        <v>0.3448275862068966</v>
      </c>
      <c r="X120" s="61"/>
      <c r="Y120" s="61"/>
    </row>
    <row r="121" spans="20:25" ht="15">
      <c r="T121" s="61">
        <f>G110+H110</f>
        <v>49</v>
      </c>
      <c r="U121" s="61" t="s">
        <v>59</v>
      </c>
      <c r="V121" s="61"/>
      <c r="W121" s="66">
        <f t="shared" si="10"/>
        <v>0.33793103448275863</v>
      </c>
      <c r="X121" s="61"/>
      <c r="Y121" s="61"/>
    </row>
    <row r="122" spans="20:25" ht="15">
      <c r="T122" s="61">
        <f>I110+J110</f>
        <v>11</v>
      </c>
      <c r="U122" s="61" t="s">
        <v>60</v>
      </c>
      <c r="V122" s="61"/>
      <c r="W122" s="66">
        <f t="shared" si="10"/>
        <v>0.07586206896551724</v>
      </c>
      <c r="X122" s="61"/>
      <c r="Y122" s="61"/>
    </row>
    <row r="123" spans="20:25" ht="15">
      <c r="T123" s="61">
        <f>K110+L110</f>
        <v>5</v>
      </c>
      <c r="U123" s="61" t="s">
        <v>61</v>
      </c>
      <c r="V123" s="61"/>
      <c r="W123" s="66">
        <f t="shared" si="10"/>
        <v>0.034482758620689655</v>
      </c>
      <c r="X123" s="61"/>
      <c r="Y123" s="61"/>
    </row>
    <row r="124" spans="20:25" ht="15">
      <c r="T124" s="61">
        <f>M110+N110</f>
        <v>0</v>
      </c>
      <c r="U124" s="61" t="s">
        <v>62</v>
      </c>
      <c r="V124" s="61"/>
      <c r="W124" s="66">
        <f t="shared" si="10"/>
        <v>0</v>
      </c>
      <c r="X124" s="61"/>
      <c r="Y124" s="61"/>
    </row>
    <row r="125" spans="20:25" ht="15">
      <c r="T125" s="61">
        <f>O110+P110</f>
        <v>0</v>
      </c>
      <c r="U125" s="61" t="s">
        <v>63</v>
      </c>
      <c r="V125" s="61"/>
      <c r="W125" s="66">
        <f t="shared" si="10"/>
        <v>0</v>
      </c>
      <c r="X125" s="61"/>
      <c r="Y125" s="61"/>
    </row>
    <row r="126" spans="20:25" ht="15">
      <c r="T126" s="61">
        <f>Q110</f>
        <v>0</v>
      </c>
      <c r="U126" s="61" t="s">
        <v>64</v>
      </c>
      <c r="V126" s="61"/>
      <c r="W126" s="66">
        <f t="shared" si="10"/>
        <v>0</v>
      </c>
      <c r="X126" s="61"/>
      <c r="Y126" s="61"/>
    </row>
    <row r="127" spans="20:25" ht="15">
      <c r="T127" s="61"/>
      <c r="U127" s="61"/>
      <c r="V127" s="61"/>
      <c r="W127" s="61"/>
      <c r="X127" s="61"/>
      <c r="Y127" s="61"/>
    </row>
    <row r="128" spans="20:25" ht="15">
      <c r="T128" s="61"/>
      <c r="U128" s="61"/>
      <c r="V128" s="61"/>
      <c r="W128" s="61"/>
      <c r="X128" s="61"/>
      <c r="Y128" s="61"/>
    </row>
    <row r="129" spans="20:25" ht="15">
      <c r="T129" s="61">
        <f>SUM(T118:T128)</f>
        <v>145</v>
      </c>
      <c r="U129" s="61"/>
      <c r="V129" s="61"/>
      <c r="W129" s="66">
        <f>SUM(W118:W128)</f>
        <v>1</v>
      </c>
      <c r="X129" s="61"/>
      <c r="Y129" s="61"/>
    </row>
    <row r="130" spans="20:25" ht="12.75">
      <c r="T130" s="61"/>
      <c r="U130" s="61"/>
      <c r="V130" s="61"/>
      <c r="W130" s="61"/>
      <c r="X130" s="61"/>
      <c r="Y130" s="61"/>
    </row>
    <row r="131" spans="20:25" ht="12.75">
      <c r="T131" s="61"/>
      <c r="U131" s="61"/>
      <c r="V131" s="61"/>
      <c r="W131" s="61"/>
      <c r="X131" s="61"/>
      <c r="Y131" s="61"/>
    </row>
    <row r="132" spans="18:25" ht="12.75">
      <c r="R132" s="41"/>
      <c r="T132" s="61"/>
      <c r="U132" s="61"/>
      <c r="V132" s="61"/>
      <c r="W132" s="61"/>
      <c r="X132" s="61"/>
      <c r="Y132" s="61"/>
    </row>
    <row r="133" spans="18:25" ht="12.75">
      <c r="R133" s="41"/>
      <c r="T133" s="61"/>
      <c r="U133" s="61"/>
      <c r="V133" s="61"/>
      <c r="W133" s="61"/>
      <c r="X133" s="61"/>
      <c r="Y133" s="61"/>
    </row>
    <row r="134" spans="1:25" s="9" customFormat="1" ht="15" customHeight="1">
      <c r="A134" s="52" t="s">
        <v>27</v>
      </c>
      <c r="B134" s="53">
        <v>1</v>
      </c>
      <c r="C134" s="53">
        <v>7</v>
      </c>
      <c r="D134" s="53">
        <v>9</v>
      </c>
      <c r="E134" s="53">
        <v>18</v>
      </c>
      <c r="F134" s="54">
        <v>25</v>
      </c>
      <c r="G134" s="53">
        <v>24</v>
      </c>
      <c r="H134" s="53">
        <v>17</v>
      </c>
      <c r="I134" s="53">
        <v>15</v>
      </c>
      <c r="J134" s="53">
        <v>14</v>
      </c>
      <c r="K134" s="53">
        <v>2</v>
      </c>
      <c r="L134" s="53">
        <v>1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10"/>
      <c r="S134" s="57">
        <f>SUM(B134:Q134)</f>
        <v>133</v>
      </c>
      <c r="T134" s="63"/>
      <c r="U134" s="63"/>
      <c r="V134" s="63"/>
      <c r="W134" s="63"/>
      <c r="X134" s="63"/>
      <c r="Y134" s="63"/>
    </row>
    <row r="135" spans="1:25" s="10" customFormat="1" ht="15" customHeight="1">
      <c r="A135" s="8"/>
      <c r="B135" s="14">
        <f aca="true" t="shared" si="11" ref="B135:Q135">B134/$S134</f>
        <v>0.007518796992481203</v>
      </c>
      <c r="C135" s="36">
        <f t="shared" si="11"/>
        <v>0.05263157894736842</v>
      </c>
      <c r="D135" s="36">
        <f t="shared" si="11"/>
        <v>0.06766917293233082</v>
      </c>
      <c r="E135" s="36">
        <f t="shared" si="11"/>
        <v>0.13533834586466165</v>
      </c>
      <c r="F135" s="37">
        <f t="shared" si="11"/>
        <v>0.18796992481203006</v>
      </c>
      <c r="G135" s="36">
        <f t="shared" si="11"/>
        <v>0.18045112781954886</v>
      </c>
      <c r="H135" s="36">
        <f t="shared" si="11"/>
        <v>0.12781954887218044</v>
      </c>
      <c r="I135" s="36">
        <f t="shared" si="11"/>
        <v>0.11278195488721804</v>
      </c>
      <c r="J135" s="36">
        <f t="shared" si="11"/>
        <v>0.10526315789473684</v>
      </c>
      <c r="K135" s="36">
        <f t="shared" si="11"/>
        <v>0.015037593984962405</v>
      </c>
      <c r="L135" s="36">
        <f t="shared" si="11"/>
        <v>0.007518796992481203</v>
      </c>
      <c r="M135" s="36">
        <f t="shared" si="11"/>
        <v>0</v>
      </c>
      <c r="N135" s="36">
        <f t="shared" si="11"/>
        <v>0</v>
      </c>
      <c r="O135" s="36">
        <f t="shared" si="11"/>
        <v>0</v>
      </c>
      <c r="P135" s="36">
        <f t="shared" si="11"/>
        <v>0</v>
      </c>
      <c r="Q135" s="36">
        <f t="shared" si="11"/>
        <v>0</v>
      </c>
      <c r="S135" s="36">
        <f>SUM(B135:Q135)</f>
        <v>1</v>
      </c>
      <c r="T135" s="64"/>
      <c r="U135" s="64"/>
      <c r="V135" s="64"/>
      <c r="W135" s="64"/>
      <c r="X135" s="64"/>
      <c r="Y135" s="64"/>
    </row>
    <row r="136" spans="1:25" s="9" customFormat="1" ht="15" customHeight="1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4"/>
      <c r="S136" s="48"/>
      <c r="T136" s="63"/>
      <c r="U136" s="63"/>
      <c r="V136" s="63"/>
      <c r="W136" s="63"/>
      <c r="X136" s="63"/>
      <c r="Y136" s="63"/>
    </row>
    <row r="137" spans="1:25" s="9" customFormat="1" ht="15" customHeight="1">
      <c r="A137" s="46" t="str">
        <f>$A$17</f>
        <v>Rappel 2011/2012</v>
      </c>
      <c r="B137" s="47">
        <v>0</v>
      </c>
      <c r="C137" s="47">
        <v>1</v>
      </c>
      <c r="D137" s="47">
        <v>11</v>
      </c>
      <c r="E137" s="47">
        <v>13</v>
      </c>
      <c r="F137" s="47">
        <v>27</v>
      </c>
      <c r="G137" s="47">
        <v>31</v>
      </c>
      <c r="H137" s="47">
        <v>20</v>
      </c>
      <c r="I137" s="47">
        <v>21</v>
      </c>
      <c r="J137" s="47">
        <v>24</v>
      </c>
      <c r="K137" s="47">
        <v>7</v>
      </c>
      <c r="L137" s="47">
        <v>2</v>
      </c>
      <c r="M137" s="47">
        <v>0</v>
      </c>
      <c r="N137" s="47">
        <v>1</v>
      </c>
      <c r="O137" s="47">
        <v>0</v>
      </c>
      <c r="P137" s="47">
        <v>0</v>
      </c>
      <c r="Q137" s="47">
        <v>0</v>
      </c>
      <c r="R137" s="44"/>
      <c r="S137" s="48">
        <v>148</v>
      </c>
      <c r="T137" s="63"/>
      <c r="U137" s="63"/>
      <c r="V137" s="63"/>
      <c r="W137" s="63"/>
      <c r="X137" s="63"/>
      <c r="Y137" s="63"/>
    </row>
    <row r="138" spans="1:25" s="9" customFormat="1" ht="15" customHeight="1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38"/>
      <c r="S138" s="58"/>
      <c r="T138" s="63"/>
      <c r="U138" s="63"/>
      <c r="V138" s="63"/>
      <c r="W138" s="63"/>
      <c r="X138" s="63"/>
      <c r="Y138" s="63"/>
    </row>
    <row r="139" spans="20:25" ht="12.75">
      <c r="T139" s="61"/>
      <c r="U139" s="61"/>
      <c r="V139" s="61"/>
      <c r="W139" s="61"/>
      <c r="X139" s="61"/>
      <c r="Y139" s="61"/>
    </row>
    <row r="140" spans="1:25" ht="15">
      <c r="A140" s="79"/>
      <c r="B140" s="41"/>
      <c r="T140" s="61"/>
      <c r="U140" s="61"/>
      <c r="V140" s="61"/>
      <c r="W140" s="61"/>
      <c r="X140" s="61"/>
      <c r="Y140" s="61"/>
    </row>
    <row r="141" spans="20:25" ht="15">
      <c r="T141" s="61"/>
      <c r="U141" s="61"/>
      <c r="V141" s="61"/>
      <c r="W141" s="61"/>
      <c r="X141" s="61"/>
      <c r="Y141" s="61"/>
    </row>
    <row r="142" spans="20:25" ht="15">
      <c r="T142" s="61">
        <f>B134</f>
        <v>1</v>
      </c>
      <c r="U142" s="61" t="s">
        <v>56</v>
      </c>
      <c r="V142" s="61"/>
      <c r="W142" s="66">
        <f>T142/SUM($T$142:$T$150)</f>
        <v>0.007518796992481203</v>
      </c>
      <c r="X142" s="61"/>
      <c r="Y142" s="61"/>
    </row>
    <row r="143" spans="20:25" ht="15">
      <c r="T143" s="61">
        <f>C134+D134</f>
        <v>16</v>
      </c>
      <c r="U143" s="61" t="s">
        <v>57</v>
      </c>
      <c r="V143" s="61"/>
      <c r="W143" s="66">
        <f aca="true" t="shared" si="12" ref="W143:W150">T143/SUM($T$142:$T$150)</f>
        <v>0.12030075187969924</v>
      </c>
      <c r="X143" s="61"/>
      <c r="Y143" s="61"/>
    </row>
    <row r="144" spans="20:25" ht="15">
      <c r="T144" s="61">
        <f>E134+F134</f>
        <v>43</v>
      </c>
      <c r="U144" s="61" t="s">
        <v>58</v>
      </c>
      <c r="V144" s="61"/>
      <c r="W144" s="66">
        <f t="shared" si="12"/>
        <v>0.3233082706766917</v>
      </c>
      <c r="X144" s="61"/>
      <c r="Y144" s="61"/>
    </row>
    <row r="145" spans="20:25" ht="15">
      <c r="T145" s="61">
        <f>G134+H134</f>
        <v>41</v>
      </c>
      <c r="U145" s="61" t="s">
        <v>59</v>
      </c>
      <c r="V145" s="61"/>
      <c r="W145" s="66">
        <f t="shared" si="12"/>
        <v>0.3082706766917293</v>
      </c>
      <c r="X145" s="61"/>
      <c r="Y145" s="61"/>
    </row>
    <row r="146" spans="20:25" ht="15">
      <c r="T146" s="61">
        <f>I134+J134</f>
        <v>29</v>
      </c>
      <c r="U146" s="61" t="s">
        <v>60</v>
      </c>
      <c r="V146" s="61"/>
      <c r="W146" s="66">
        <f t="shared" si="12"/>
        <v>0.21804511278195488</v>
      </c>
      <c r="X146" s="61"/>
      <c r="Y146" s="61"/>
    </row>
    <row r="147" spans="20:25" ht="15">
      <c r="T147" s="61">
        <f>K134+L134</f>
        <v>3</v>
      </c>
      <c r="U147" s="61" t="s">
        <v>61</v>
      </c>
      <c r="V147" s="61"/>
      <c r="W147" s="66">
        <f t="shared" si="12"/>
        <v>0.022556390977443608</v>
      </c>
      <c r="X147" s="61"/>
      <c r="Y147" s="61"/>
    </row>
    <row r="148" spans="20:25" ht="15">
      <c r="T148" s="61">
        <f>M134+N134</f>
        <v>0</v>
      </c>
      <c r="U148" s="61" t="s">
        <v>62</v>
      </c>
      <c r="V148" s="61"/>
      <c r="W148" s="66">
        <f t="shared" si="12"/>
        <v>0</v>
      </c>
      <c r="X148" s="61"/>
      <c r="Y148" s="61"/>
    </row>
    <row r="149" spans="20:25" ht="15">
      <c r="T149" s="61">
        <f>O134+P134</f>
        <v>0</v>
      </c>
      <c r="U149" s="61" t="s">
        <v>63</v>
      </c>
      <c r="V149" s="61"/>
      <c r="W149" s="66">
        <f t="shared" si="12"/>
        <v>0</v>
      </c>
      <c r="X149" s="61"/>
      <c r="Y149" s="61"/>
    </row>
    <row r="150" spans="20:25" ht="15">
      <c r="T150" s="61">
        <f>Q134</f>
        <v>0</v>
      </c>
      <c r="U150" s="61" t="s">
        <v>64</v>
      </c>
      <c r="V150" s="61"/>
      <c r="W150" s="66">
        <f t="shared" si="12"/>
        <v>0</v>
      </c>
      <c r="X150" s="61"/>
      <c r="Y150" s="61"/>
    </row>
    <row r="151" spans="20:25" ht="15">
      <c r="T151" s="61"/>
      <c r="U151" s="61"/>
      <c r="V151" s="61"/>
      <c r="W151" s="61"/>
      <c r="X151" s="61"/>
      <c r="Y151" s="61"/>
    </row>
    <row r="152" spans="20:25" ht="15">
      <c r="T152" s="61"/>
      <c r="U152" s="61"/>
      <c r="V152" s="61"/>
      <c r="W152" s="61"/>
      <c r="X152" s="61"/>
      <c r="Y152" s="61"/>
    </row>
    <row r="153" spans="20:25" ht="15">
      <c r="T153" s="61">
        <f>SUM(T142:T152)</f>
        <v>133</v>
      </c>
      <c r="U153" s="61"/>
      <c r="V153" s="61"/>
      <c r="W153" s="66">
        <f>SUM(W142:W152)</f>
        <v>1</v>
      </c>
      <c r="X153" s="61"/>
      <c r="Y153" s="61"/>
    </row>
    <row r="154" spans="20:25" ht="12.75">
      <c r="T154" s="61"/>
      <c r="U154" s="61"/>
      <c r="V154" s="61"/>
      <c r="W154" s="61"/>
      <c r="X154" s="61"/>
      <c r="Y154" s="61"/>
    </row>
    <row r="155" spans="20:25" ht="12.75">
      <c r="T155" s="61"/>
      <c r="U155" s="61"/>
      <c r="V155" s="61"/>
      <c r="W155" s="61"/>
      <c r="X155" s="61"/>
      <c r="Y155" s="61"/>
    </row>
    <row r="156" spans="18:25" ht="12.75">
      <c r="R156" s="41"/>
      <c r="T156" s="61"/>
      <c r="U156" s="61"/>
      <c r="V156" s="61"/>
      <c r="W156" s="61"/>
      <c r="X156" s="61"/>
      <c r="Y156" s="61"/>
    </row>
    <row r="157" spans="18:25" ht="12.75">
      <c r="R157" s="41"/>
      <c r="T157" s="61"/>
      <c r="U157" s="61"/>
      <c r="V157" s="61"/>
      <c r="W157" s="61"/>
      <c r="X157" s="61"/>
      <c r="Y157" s="61"/>
    </row>
    <row r="158" spans="1:25" s="9" customFormat="1" ht="15" customHeight="1">
      <c r="A158" s="52" t="s">
        <v>36</v>
      </c>
      <c r="B158" s="53">
        <v>0</v>
      </c>
      <c r="C158" s="53">
        <v>1</v>
      </c>
      <c r="D158" s="53">
        <v>2</v>
      </c>
      <c r="E158" s="53">
        <v>4</v>
      </c>
      <c r="F158" s="53">
        <v>14</v>
      </c>
      <c r="G158" s="53">
        <v>18</v>
      </c>
      <c r="H158" s="53">
        <v>22</v>
      </c>
      <c r="I158" s="54">
        <v>23</v>
      </c>
      <c r="J158" s="53">
        <v>19</v>
      </c>
      <c r="K158" s="53">
        <v>10</v>
      </c>
      <c r="L158" s="53">
        <v>11</v>
      </c>
      <c r="M158" s="53">
        <v>8</v>
      </c>
      <c r="N158" s="53">
        <v>4</v>
      </c>
      <c r="O158" s="53">
        <v>2</v>
      </c>
      <c r="P158" s="53">
        <v>1</v>
      </c>
      <c r="Q158" s="53">
        <v>0</v>
      </c>
      <c r="R158" s="10"/>
      <c r="S158" s="57">
        <f>SUM(B158:Q158)</f>
        <v>139</v>
      </c>
      <c r="T158" s="63"/>
      <c r="U158" s="63"/>
      <c r="V158" s="63"/>
      <c r="W158" s="63"/>
      <c r="X158" s="63"/>
      <c r="Y158" s="63"/>
    </row>
    <row r="159" spans="1:25" s="10" customFormat="1" ht="15" customHeight="1">
      <c r="A159" s="8"/>
      <c r="B159" s="14">
        <f aca="true" t="shared" si="13" ref="B159:Q159">B158/$S158</f>
        <v>0</v>
      </c>
      <c r="C159" s="36">
        <f t="shared" si="13"/>
        <v>0.007194244604316547</v>
      </c>
      <c r="D159" s="36">
        <f t="shared" si="13"/>
        <v>0.014388489208633094</v>
      </c>
      <c r="E159" s="36">
        <f t="shared" si="13"/>
        <v>0.02877697841726619</v>
      </c>
      <c r="F159" s="36">
        <f t="shared" si="13"/>
        <v>0.10071942446043165</v>
      </c>
      <c r="G159" s="36">
        <f t="shared" si="13"/>
        <v>0.12949640287769784</v>
      </c>
      <c r="H159" s="36">
        <f t="shared" si="13"/>
        <v>0.15827338129496402</v>
      </c>
      <c r="I159" s="37">
        <f t="shared" si="13"/>
        <v>0.16546762589928057</v>
      </c>
      <c r="J159" s="36">
        <f t="shared" si="13"/>
        <v>0.1366906474820144</v>
      </c>
      <c r="K159" s="36">
        <f t="shared" si="13"/>
        <v>0.07194244604316546</v>
      </c>
      <c r="L159" s="36">
        <f t="shared" si="13"/>
        <v>0.07913669064748201</v>
      </c>
      <c r="M159" s="36">
        <f t="shared" si="13"/>
        <v>0.05755395683453238</v>
      </c>
      <c r="N159" s="36">
        <f t="shared" si="13"/>
        <v>0.02877697841726619</v>
      </c>
      <c r="O159" s="36">
        <f t="shared" si="13"/>
        <v>0.014388489208633094</v>
      </c>
      <c r="P159" s="36">
        <f t="shared" si="13"/>
        <v>0.007194244604316547</v>
      </c>
      <c r="Q159" s="36">
        <f t="shared" si="13"/>
        <v>0</v>
      </c>
      <c r="S159" s="36">
        <f>SUM(B159:Q159)</f>
        <v>1</v>
      </c>
      <c r="T159" s="64"/>
      <c r="U159" s="64"/>
      <c r="V159" s="64"/>
      <c r="W159" s="64"/>
      <c r="X159" s="64"/>
      <c r="Y159" s="64"/>
    </row>
    <row r="160" spans="1:25" s="9" customFormat="1" ht="15" customHeight="1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4"/>
      <c r="S160" s="48"/>
      <c r="T160" s="63"/>
      <c r="U160" s="63"/>
      <c r="V160" s="63"/>
      <c r="W160" s="63"/>
      <c r="X160" s="63"/>
      <c r="Y160" s="63"/>
    </row>
    <row r="161" spans="1:25" s="9" customFormat="1" ht="15" customHeight="1">
      <c r="A161" s="46" t="str">
        <f>$A$17</f>
        <v>Rappel 2011/2012</v>
      </c>
      <c r="B161" s="47">
        <v>0</v>
      </c>
      <c r="C161" s="47">
        <v>0</v>
      </c>
      <c r="D161" s="47">
        <v>0</v>
      </c>
      <c r="E161" s="47">
        <v>4</v>
      </c>
      <c r="F161" s="47">
        <v>6</v>
      </c>
      <c r="G161" s="47">
        <v>12</v>
      </c>
      <c r="H161" s="47">
        <v>18</v>
      </c>
      <c r="I161" s="47">
        <v>15</v>
      </c>
      <c r="J161" s="47">
        <v>15</v>
      </c>
      <c r="K161" s="47">
        <v>15</v>
      </c>
      <c r="L161" s="47">
        <v>12</v>
      </c>
      <c r="M161" s="47">
        <v>3</v>
      </c>
      <c r="N161" s="47">
        <v>2</v>
      </c>
      <c r="O161" s="47">
        <v>5</v>
      </c>
      <c r="P161" s="47">
        <v>4</v>
      </c>
      <c r="Q161" s="47">
        <v>1</v>
      </c>
      <c r="R161" s="44"/>
      <c r="S161" s="48"/>
      <c r="T161" s="63"/>
      <c r="U161" s="63"/>
      <c r="V161" s="63"/>
      <c r="W161" s="63"/>
      <c r="X161" s="63"/>
      <c r="Y161" s="63"/>
    </row>
    <row r="162" spans="1:25" s="9" customFormat="1" ht="15" customHeight="1">
      <c r="A162" s="55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38"/>
      <c r="S162" s="58"/>
      <c r="T162" s="63"/>
      <c r="U162" s="63"/>
      <c r="V162" s="63"/>
      <c r="W162" s="63"/>
      <c r="X162" s="63"/>
      <c r="Y162" s="63"/>
    </row>
    <row r="163" spans="20:25" ht="12.75">
      <c r="T163" s="61"/>
      <c r="U163" s="61"/>
      <c r="V163" s="61"/>
      <c r="W163" s="61"/>
      <c r="X163" s="61"/>
      <c r="Y163" s="61"/>
    </row>
    <row r="164" spans="1:25" ht="15">
      <c r="A164" s="79"/>
      <c r="B164" s="41"/>
      <c r="T164" s="61"/>
      <c r="U164" s="61"/>
      <c r="V164" s="61"/>
      <c r="W164" s="61"/>
      <c r="X164" s="61"/>
      <c r="Y164" s="61"/>
    </row>
    <row r="165" spans="20:25" ht="15">
      <c r="T165" s="61"/>
      <c r="U165" s="61"/>
      <c r="V165" s="61"/>
      <c r="W165" s="61"/>
      <c r="X165" s="61"/>
      <c r="Y165" s="61"/>
    </row>
    <row r="166" spans="20:25" ht="15">
      <c r="T166" s="61">
        <f>B158</f>
        <v>0</v>
      </c>
      <c r="U166" s="61" t="s">
        <v>56</v>
      </c>
      <c r="V166" s="61"/>
      <c r="W166" s="66">
        <f>T166/SUM($T$166:$T$174)</f>
        <v>0</v>
      </c>
      <c r="X166" s="61"/>
      <c r="Y166" s="61"/>
    </row>
    <row r="167" spans="20:25" ht="15">
      <c r="T167" s="61">
        <f>C158+D158</f>
        <v>3</v>
      </c>
      <c r="U167" s="61" t="s">
        <v>57</v>
      </c>
      <c r="V167" s="61"/>
      <c r="W167" s="66">
        <f aca="true" t="shared" si="14" ref="W167:W174">T167/SUM($T$166:$T$174)</f>
        <v>0.02158273381294964</v>
      </c>
      <c r="X167" s="61"/>
      <c r="Y167" s="61"/>
    </row>
    <row r="168" spans="20:25" ht="15">
      <c r="T168" s="61">
        <f>E158+F158</f>
        <v>18</v>
      </c>
      <c r="U168" s="61" t="s">
        <v>58</v>
      </c>
      <c r="V168" s="61"/>
      <c r="W168" s="66">
        <f t="shared" si="14"/>
        <v>0.12949640287769784</v>
      </c>
      <c r="X168" s="61"/>
      <c r="Y168" s="61"/>
    </row>
    <row r="169" spans="20:25" ht="15">
      <c r="T169" s="61">
        <f>G158+H158</f>
        <v>40</v>
      </c>
      <c r="U169" s="61" t="s">
        <v>59</v>
      </c>
      <c r="V169" s="61"/>
      <c r="W169" s="66">
        <f t="shared" si="14"/>
        <v>0.28776978417266186</v>
      </c>
      <c r="X169" s="61"/>
      <c r="Y169" s="61"/>
    </row>
    <row r="170" spans="20:25" ht="15">
      <c r="T170" s="61">
        <f>I158+J158</f>
        <v>42</v>
      </c>
      <c r="U170" s="61" t="s">
        <v>60</v>
      </c>
      <c r="V170" s="61"/>
      <c r="W170" s="66">
        <f t="shared" si="14"/>
        <v>0.302158273381295</v>
      </c>
      <c r="X170" s="61"/>
      <c r="Y170" s="61"/>
    </row>
    <row r="171" spans="20:25" ht="15">
      <c r="T171" s="61">
        <f>K158+L158</f>
        <v>21</v>
      </c>
      <c r="U171" s="61" t="s">
        <v>61</v>
      </c>
      <c r="V171" s="61"/>
      <c r="W171" s="66">
        <f t="shared" si="14"/>
        <v>0.1510791366906475</v>
      </c>
      <c r="X171" s="61"/>
      <c r="Y171" s="61"/>
    </row>
    <row r="172" spans="20:25" ht="15">
      <c r="T172" s="61">
        <f>M158+N158</f>
        <v>12</v>
      </c>
      <c r="U172" s="61" t="s">
        <v>62</v>
      </c>
      <c r="V172" s="61"/>
      <c r="W172" s="66">
        <f t="shared" si="14"/>
        <v>0.08633093525179857</v>
      </c>
      <c r="X172" s="61"/>
      <c r="Y172" s="61"/>
    </row>
    <row r="173" spans="20:25" ht="15">
      <c r="T173" s="61">
        <f>O158+P158</f>
        <v>3</v>
      </c>
      <c r="U173" s="61" t="s">
        <v>63</v>
      </c>
      <c r="V173" s="61"/>
      <c r="W173" s="66">
        <f t="shared" si="14"/>
        <v>0.02158273381294964</v>
      </c>
      <c r="X173" s="61"/>
      <c r="Y173" s="61"/>
    </row>
    <row r="174" spans="20:25" ht="15">
      <c r="T174" s="61">
        <f>Q158</f>
        <v>0</v>
      </c>
      <c r="U174" s="61" t="s">
        <v>64</v>
      </c>
      <c r="V174" s="61"/>
      <c r="W174" s="66">
        <f t="shared" si="14"/>
        <v>0</v>
      </c>
      <c r="X174" s="61"/>
      <c r="Y174" s="61"/>
    </row>
    <row r="175" spans="20:25" ht="15">
      <c r="T175" s="61"/>
      <c r="U175" s="61"/>
      <c r="V175" s="61"/>
      <c r="W175" s="61"/>
      <c r="X175" s="61"/>
      <c r="Y175" s="61"/>
    </row>
    <row r="176" spans="20:25" ht="15">
      <c r="T176" s="61"/>
      <c r="U176" s="61"/>
      <c r="V176" s="61"/>
      <c r="W176" s="61"/>
      <c r="X176" s="61"/>
      <c r="Y176" s="61"/>
    </row>
    <row r="177" spans="20:25" ht="15">
      <c r="T177" s="61">
        <f>SUM(T166:T176)</f>
        <v>139</v>
      </c>
      <c r="U177" s="61"/>
      <c r="V177" s="61"/>
      <c r="W177" s="66">
        <f>SUM(W166:W176)</f>
        <v>1</v>
      </c>
      <c r="X177" s="61"/>
      <c r="Y177" s="61"/>
    </row>
    <row r="178" spans="20:25" ht="12.75">
      <c r="T178" s="61"/>
      <c r="U178" s="61"/>
      <c r="V178" s="61"/>
      <c r="W178" s="61"/>
      <c r="X178" s="61"/>
      <c r="Y178" s="61"/>
    </row>
    <row r="179" spans="20:25" ht="12.75">
      <c r="T179" s="61"/>
      <c r="U179" s="61"/>
      <c r="V179" s="61"/>
      <c r="W179" s="61"/>
      <c r="X179" s="61"/>
      <c r="Y179" s="61"/>
    </row>
    <row r="180" spans="18:25" ht="12.75">
      <c r="R180" s="41"/>
      <c r="T180" s="61"/>
      <c r="U180" s="61"/>
      <c r="V180" s="61"/>
      <c r="W180" s="61"/>
      <c r="X180" s="61"/>
      <c r="Y180" s="61"/>
    </row>
    <row r="181" spans="18:25" ht="12.75">
      <c r="R181" s="41"/>
      <c r="T181" s="61"/>
      <c r="U181" s="61"/>
      <c r="V181" s="61"/>
      <c r="W181" s="61"/>
      <c r="X181" s="61"/>
      <c r="Y181" s="61"/>
    </row>
    <row r="182" spans="1:25" s="9" customFormat="1" ht="15" customHeight="1">
      <c r="A182" s="52" t="s">
        <v>28</v>
      </c>
      <c r="B182" s="53">
        <v>0</v>
      </c>
      <c r="C182" s="53">
        <v>2</v>
      </c>
      <c r="D182" s="53">
        <v>2</v>
      </c>
      <c r="E182" s="53">
        <v>6</v>
      </c>
      <c r="F182" s="53">
        <v>12</v>
      </c>
      <c r="G182" s="53">
        <v>20</v>
      </c>
      <c r="H182" s="54">
        <v>10</v>
      </c>
      <c r="I182" s="53">
        <v>9</v>
      </c>
      <c r="J182" s="53">
        <v>10</v>
      </c>
      <c r="K182" s="53">
        <v>4</v>
      </c>
      <c r="L182" s="53">
        <v>0</v>
      </c>
      <c r="M182" s="53">
        <v>1</v>
      </c>
      <c r="N182" s="53">
        <v>0</v>
      </c>
      <c r="O182" s="53">
        <v>0</v>
      </c>
      <c r="P182" s="53">
        <v>0</v>
      </c>
      <c r="Q182" s="53">
        <v>0</v>
      </c>
      <c r="R182" s="10"/>
      <c r="S182" s="57">
        <f>SUM(B182:Q182)</f>
        <v>76</v>
      </c>
      <c r="T182" s="63"/>
      <c r="U182" s="63"/>
      <c r="V182" s="63"/>
      <c r="W182" s="63"/>
      <c r="X182" s="63"/>
      <c r="Y182" s="63"/>
    </row>
    <row r="183" spans="1:25" s="10" customFormat="1" ht="15" customHeight="1">
      <c r="A183" s="8"/>
      <c r="B183" s="14">
        <f aca="true" t="shared" si="15" ref="B183:Q183">B182/$S182</f>
        <v>0</v>
      </c>
      <c r="C183" s="36">
        <f t="shared" si="15"/>
        <v>0.02631578947368421</v>
      </c>
      <c r="D183" s="36">
        <f t="shared" si="15"/>
        <v>0.02631578947368421</v>
      </c>
      <c r="E183" s="36">
        <f t="shared" si="15"/>
        <v>0.07894736842105263</v>
      </c>
      <c r="F183" s="36">
        <f t="shared" si="15"/>
        <v>0.15789473684210525</v>
      </c>
      <c r="G183" s="36">
        <f t="shared" si="15"/>
        <v>0.2631578947368421</v>
      </c>
      <c r="H183" s="37">
        <f t="shared" si="15"/>
        <v>0.13157894736842105</v>
      </c>
      <c r="I183" s="36">
        <f t="shared" si="15"/>
        <v>0.11842105263157894</v>
      </c>
      <c r="J183" s="36">
        <f t="shared" si="15"/>
        <v>0.13157894736842105</v>
      </c>
      <c r="K183" s="36">
        <f t="shared" si="15"/>
        <v>0.05263157894736842</v>
      </c>
      <c r="L183" s="36">
        <f t="shared" si="15"/>
        <v>0</v>
      </c>
      <c r="M183" s="36">
        <f t="shared" si="15"/>
        <v>0.013157894736842105</v>
      </c>
      <c r="N183" s="36">
        <f t="shared" si="15"/>
        <v>0</v>
      </c>
      <c r="O183" s="36">
        <f t="shared" si="15"/>
        <v>0</v>
      </c>
      <c r="P183" s="36">
        <f t="shared" si="15"/>
        <v>0</v>
      </c>
      <c r="Q183" s="36">
        <f t="shared" si="15"/>
        <v>0</v>
      </c>
      <c r="S183" s="36">
        <f>SUM(B183:Q183)</f>
        <v>0.9999999999999999</v>
      </c>
      <c r="T183" s="64"/>
      <c r="U183" s="64"/>
      <c r="V183" s="64"/>
      <c r="W183" s="64"/>
      <c r="X183" s="64"/>
      <c r="Y183" s="64"/>
    </row>
    <row r="184" spans="1:25" s="9" customFormat="1" ht="15" customHeight="1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4"/>
      <c r="S184" s="48"/>
      <c r="T184" s="63"/>
      <c r="U184" s="63"/>
      <c r="V184" s="63"/>
      <c r="W184" s="63"/>
      <c r="X184" s="63"/>
      <c r="Y184" s="63"/>
    </row>
    <row r="185" spans="1:25" s="9" customFormat="1" ht="15" customHeight="1">
      <c r="A185" s="46" t="str">
        <f>$A$17</f>
        <v>Rappel 2011/2012</v>
      </c>
      <c r="B185" s="47">
        <v>0</v>
      </c>
      <c r="C185" s="47">
        <v>0</v>
      </c>
      <c r="D185" s="47">
        <v>6</v>
      </c>
      <c r="E185" s="47">
        <v>10</v>
      </c>
      <c r="F185" s="47">
        <v>16</v>
      </c>
      <c r="G185" s="47">
        <v>13</v>
      </c>
      <c r="H185" s="47">
        <v>21</v>
      </c>
      <c r="I185" s="47">
        <v>18</v>
      </c>
      <c r="J185" s="47">
        <v>12</v>
      </c>
      <c r="K185" s="47">
        <v>2</v>
      </c>
      <c r="L185" s="47">
        <v>3</v>
      </c>
      <c r="M185" s="47">
        <v>2</v>
      </c>
      <c r="N185" s="47">
        <v>0</v>
      </c>
      <c r="O185" s="47">
        <v>0</v>
      </c>
      <c r="P185" s="47">
        <v>0</v>
      </c>
      <c r="Q185" s="47">
        <v>0</v>
      </c>
      <c r="R185" s="44"/>
      <c r="S185" s="48">
        <v>105</v>
      </c>
      <c r="T185" s="63"/>
      <c r="U185" s="63"/>
      <c r="V185" s="63"/>
      <c r="W185" s="63"/>
      <c r="X185" s="63"/>
      <c r="Y185" s="63"/>
    </row>
    <row r="186" spans="1:25" s="9" customFormat="1" ht="15" customHeight="1">
      <c r="A186" s="55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38"/>
      <c r="S186" s="58"/>
      <c r="T186" s="63"/>
      <c r="U186" s="63"/>
      <c r="V186" s="63"/>
      <c r="W186" s="63"/>
      <c r="X186" s="63"/>
      <c r="Y186" s="63"/>
    </row>
    <row r="187" spans="20:25" ht="12.75">
      <c r="T187" s="61"/>
      <c r="U187" s="61"/>
      <c r="V187" s="61"/>
      <c r="W187" s="61"/>
      <c r="X187" s="61"/>
      <c r="Y187" s="61"/>
    </row>
    <row r="188" spans="1:25" ht="15">
      <c r="A188" s="79"/>
      <c r="B188" s="41"/>
      <c r="T188" s="61"/>
      <c r="U188" s="61"/>
      <c r="V188" s="61"/>
      <c r="W188" s="61"/>
      <c r="X188" s="61"/>
      <c r="Y188" s="61"/>
    </row>
    <row r="189" spans="20:25" ht="15">
      <c r="T189" s="61"/>
      <c r="U189" s="61"/>
      <c r="V189" s="61"/>
      <c r="W189" s="61"/>
      <c r="X189" s="61"/>
      <c r="Y189" s="61"/>
    </row>
    <row r="190" spans="20:25" ht="15">
      <c r="T190" s="61">
        <f>B182</f>
        <v>0</v>
      </c>
      <c r="U190" s="61" t="s">
        <v>56</v>
      </c>
      <c r="V190" s="61"/>
      <c r="W190" s="66">
        <f>T190/SUM($T$190:$T$198)</f>
        <v>0</v>
      </c>
      <c r="X190" s="61"/>
      <c r="Y190" s="61"/>
    </row>
    <row r="191" spans="20:25" ht="15">
      <c r="T191" s="61">
        <f>C182+D182</f>
        <v>4</v>
      </c>
      <c r="U191" s="61" t="s">
        <v>57</v>
      </c>
      <c r="V191" s="61"/>
      <c r="W191" s="66">
        <f aca="true" t="shared" si="16" ref="W191:W198">T191/SUM($T$190:$T$198)</f>
        <v>0.05263157894736842</v>
      </c>
      <c r="X191" s="61"/>
      <c r="Y191" s="61"/>
    </row>
    <row r="192" spans="20:25" ht="15">
      <c r="T192" s="61">
        <f>E182+F182</f>
        <v>18</v>
      </c>
      <c r="U192" s="61" t="s">
        <v>58</v>
      </c>
      <c r="V192" s="61"/>
      <c r="W192" s="66">
        <f t="shared" si="16"/>
        <v>0.23684210526315788</v>
      </c>
      <c r="X192" s="61"/>
      <c r="Y192" s="61"/>
    </row>
    <row r="193" spans="20:25" ht="15">
      <c r="T193" s="61">
        <f>G182+H182</f>
        <v>30</v>
      </c>
      <c r="U193" s="61" t="s">
        <v>59</v>
      </c>
      <c r="V193" s="61"/>
      <c r="W193" s="66">
        <f t="shared" si="16"/>
        <v>0.39473684210526316</v>
      </c>
      <c r="X193" s="61"/>
      <c r="Y193" s="61"/>
    </row>
    <row r="194" spans="20:25" ht="15">
      <c r="T194" s="61">
        <f>I182+J182</f>
        <v>19</v>
      </c>
      <c r="U194" s="61" t="s">
        <v>60</v>
      </c>
      <c r="V194" s="61"/>
      <c r="W194" s="66">
        <f t="shared" si="16"/>
        <v>0.25</v>
      </c>
      <c r="X194" s="61"/>
      <c r="Y194" s="61"/>
    </row>
    <row r="195" spans="20:25" ht="15">
      <c r="T195" s="61">
        <f>K182+L182</f>
        <v>4</v>
      </c>
      <c r="U195" s="61" t="s">
        <v>61</v>
      </c>
      <c r="V195" s="61"/>
      <c r="W195" s="66">
        <f t="shared" si="16"/>
        <v>0.05263157894736842</v>
      </c>
      <c r="X195" s="61"/>
      <c r="Y195" s="61"/>
    </row>
    <row r="196" spans="20:25" ht="15">
      <c r="T196" s="61">
        <f>M182+N182</f>
        <v>1</v>
      </c>
      <c r="U196" s="61" t="s">
        <v>62</v>
      </c>
      <c r="V196" s="61"/>
      <c r="W196" s="66">
        <f t="shared" si="16"/>
        <v>0.013157894736842105</v>
      </c>
      <c r="X196" s="61"/>
      <c r="Y196" s="61"/>
    </row>
    <row r="197" spans="20:25" ht="15">
      <c r="T197" s="61">
        <f>O182+P182</f>
        <v>0</v>
      </c>
      <c r="U197" s="61" t="s">
        <v>63</v>
      </c>
      <c r="V197" s="61"/>
      <c r="W197" s="66">
        <f t="shared" si="16"/>
        <v>0</v>
      </c>
      <c r="X197" s="61"/>
      <c r="Y197" s="61"/>
    </row>
    <row r="198" spans="20:25" ht="15">
      <c r="T198" s="61">
        <f>Q182</f>
        <v>0</v>
      </c>
      <c r="U198" s="61" t="s">
        <v>64</v>
      </c>
      <c r="V198" s="61"/>
      <c r="W198" s="66">
        <f t="shared" si="16"/>
        <v>0</v>
      </c>
      <c r="X198" s="61"/>
      <c r="Y198" s="61"/>
    </row>
    <row r="199" spans="20:25" ht="15">
      <c r="T199" s="61"/>
      <c r="U199" s="61"/>
      <c r="V199" s="61"/>
      <c r="W199" s="61"/>
      <c r="X199" s="61"/>
      <c r="Y199" s="61"/>
    </row>
    <row r="200" spans="20:25" ht="15">
      <c r="T200" s="61"/>
      <c r="U200" s="61"/>
      <c r="V200" s="61"/>
      <c r="W200" s="61"/>
      <c r="X200" s="61"/>
      <c r="Y200" s="61"/>
    </row>
    <row r="201" spans="20:25" ht="15">
      <c r="T201" s="61">
        <f>SUM(T190:T200)</f>
        <v>76</v>
      </c>
      <c r="U201" s="61"/>
      <c r="V201" s="61"/>
      <c r="W201" s="66">
        <f>SUM(W190:W200)</f>
        <v>1</v>
      </c>
      <c r="X201" s="61"/>
      <c r="Y201" s="61"/>
    </row>
    <row r="202" spans="20:25" ht="12.75">
      <c r="T202" s="61"/>
      <c r="U202" s="61"/>
      <c r="V202" s="61"/>
      <c r="W202" s="61"/>
      <c r="X202" s="61"/>
      <c r="Y202" s="61"/>
    </row>
    <row r="203" spans="20:25" ht="12.75">
      <c r="T203" s="61"/>
      <c r="U203" s="61"/>
      <c r="V203" s="61"/>
      <c r="W203" s="61"/>
      <c r="X203" s="61"/>
      <c r="Y203" s="61"/>
    </row>
    <row r="204" spans="18:25" ht="12.75">
      <c r="R204" s="41"/>
      <c r="T204" s="61"/>
      <c r="U204" s="61"/>
      <c r="V204" s="61"/>
      <c r="W204" s="61"/>
      <c r="X204" s="61"/>
      <c r="Y204" s="61"/>
    </row>
    <row r="205" spans="18:25" ht="12.75">
      <c r="R205" s="41"/>
      <c r="T205" s="61"/>
      <c r="U205" s="61"/>
      <c r="V205" s="61"/>
      <c r="W205" s="61"/>
      <c r="X205" s="61"/>
      <c r="Y205" s="61"/>
    </row>
    <row r="206" spans="1:25" s="9" customFormat="1" ht="15" customHeight="1">
      <c r="A206" s="52" t="s">
        <v>29</v>
      </c>
      <c r="B206" s="53">
        <v>0</v>
      </c>
      <c r="C206" s="53">
        <v>0</v>
      </c>
      <c r="D206" s="53">
        <v>0</v>
      </c>
      <c r="E206" s="53">
        <v>3</v>
      </c>
      <c r="F206" s="53">
        <v>7</v>
      </c>
      <c r="G206" s="53">
        <v>17</v>
      </c>
      <c r="H206" s="53">
        <v>18</v>
      </c>
      <c r="I206" s="54">
        <v>28</v>
      </c>
      <c r="J206" s="53">
        <v>22</v>
      </c>
      <c r="K206" s="53">
        <v>10</v>
      </c>
      <c r="L206" s="53">
        <v>6</v>
      </c>
      <c r="M206" s="53">
        <v>6</v>
      </c>
      <c r="N206" s="53">
        <v>8</v>
      </c>
      <c r="O206" s="53">
        <v>2</v>
      </c>
      <c r="P206" s="53">
        <v>0</v>
      </c>
      <c r="Q206" s="53">
        <v>0</v>
      </c>
      <c r="R206" s="10"/>
      <c r="S206" s="57">
        <f>SUM(B206:Q206)</f>
        <v>127</v>
      </c>
      <c r="T206" s="63"/>
      <c r="U206" s="63"/>
      <c r="V206" s="63"/>
      <c r="W206" s="63"/>
      <c r="X206" s="63"/>
      <c r="Y206" s="63"/>
    </row>
    <row r="207" spans="1:25" s="10" customFormat="1" ht="15" customHeight="1">
      <c r="A207" s="8"/>
      <c r="B207" s="14">
        <f aca="true" t="shared" si="17" ref="B207:Q207">B206/$S206</f>
        <v>0</v>
      </c>
      <c r="C207" s="36">
        <f t="shared" si="17"/>
        <v>0</v>
      </c>
      <c r="D207" s="36">
        <f t="shared" si="17"/>
        <v>0</v>
      </c>
      <c r="E207" s="36">
        <f t="shared" si="17"/>
        <v>0.023622047244094488</v>
      </c>
      <c r="F207" s="36">
        <f t="shared" si="17"/>
        <v>0.05511811023622047</v>
      </c>
      <c r="G207" s="36">
        <f t="shared" si="17"/>
        <v>0.13385826771653545</v>
      </c>
      <c r="H207" s="36">
        <f t="shared" si="17"/>
        <v>0.14173228346456693</v>
      </c>
      <c r="I207" s="37">
        <f t="shared" si="17"/>
        <v>0.2204724409448819</v>
      </c>
      <c r="J207" s="36">
        <f t="shared" si="17"/>
        <v>0.1732283464566929</v>
      </c>
      <c r="K207" s="36">
        <f t="shared" si="17"/>
        <v>0.07874015748031496</v>
      </c>
      <c r="L207" s="36">
        <f t="shared" si="17"/>
        <v>0.047244094488188976</v>
      </c>
      <c r="M207" s="36">
        <f t="shared" si="17"/>
        <v>0.047244094488188976</v>
      </c>
      <c r="N207" s="36">
        <f t="shared" si="17"/>
        <v>0.06299212598425197</v>
      </c>
      <c r="O207" s="36">
        <f t="shared" si="17"/>
        <v>0.015748031496062992</v>
      </c>
      <c r="P207" s="36">
        <f t="shared" si="17"/>
        <v>0</v>
      </c>
      <c r="Q207" s="36">
        <f t="shared" si="17"/>
        <v>0</v>
      </c>
      <c r="S207" s="36">
        <f>SUM(B207:Q207)</f>
        <v>1.0000000000000002</v>
      </c>
      <c r="T207" s="64"/>
      <c r="U207" s="64"/>
      <c r="V207" s="64"/>
      <c r="W207" s="64"/>
      <c r="X207" s="64"/>
      <c r="Y207" s="64"/>
    </row>
    <row r="208" spans="1:25" s="9" customFormat="1" ht="15" customHeight="1">
      <c r="A208" s="46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4"/>
      <c r="S208" s="48"/>
      <c r="T208" s="63"/>
      <c r="U208" s="63"/>
      <c r="V208" s="63"/>
      <c r="W208" s="63"/>
      <c r="X208" s="63"/>
      <c r="Y208" s="63"/>
    </row>
    <row r="209" spans="1:25" s="9" customFormat="1" ht="15" customHeight="1">
      <c r="A209" s="46" t="str">
        <f>$A$17</f>
        <v>Rappel 2011/2012</v>
      </c>
      <c r="B209" s="47">
        <v>0</v>
      </c>
      <c r="C209" s="47">
        <v>0</v>
      </c>
      <c r="D209" s="47">
        <v>1</v>
      </c>
      <c r="E209" s="47">
        <v>3</v>
      </c>
      <c r="F209" s="47">
        <v>3</v>
      </c>
      <c r="G209" s="47">
        <v>11</v>
      </c>
      <c r="H209" s="47">
        <v>18</v>
      </c>
      <c r="I209" s="47">
        <v>15</v>
      </c>
      <c r="J209" s="47">
        <v>13</v>
      </c>
      <c r="K209" s="47">
        <v>23</v>
      </c>
      <c r="L209" s="47">
        <v>7</v>
      </c>
      <c r="M209" s="47">
        <v>7</v>
      </c>
      <c r="N209" s="47">
        <v>7</v>
      </c>
      <c r="O209" s="47">
        <v>2</v>
      </c>
      <c r="P209" s="47">
        <v>1</v>
      </c>
      <c r="Q209" s="47">
        <v>2</v>
      </c>
      <c r="R209" s="44"/>
      <c r="S209" s="48">
        <v>139</v>
      </c>
      <c r="T209" s="63"/>
      <c r="U209" s="63"/>
      <c r="V209" s="63"/>
      <c r="W209" s="63"/>
      <c r="X209" s="63"/>
      <c r="Y209" s="63"/>
    </row>
    <row r="210" spans="1:25" s="9" customFormat="1" ht="15" customHeight="1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38"/>
      <c r="S210" s="58"/>
      <c r="T210" s="63"/>
      <c r="U210" s="63"/>
      <c r="V210" s="63"/>
      <c r="W210" s="63"/>
      <c r="X210" s="63"/>
      <c r="Y210" s="63"/>
    </row>
    <row r="211" spans="20:25" ht="12.75">
      <c r="T211" s="61"/>
      <c r="U211" s="61"/>
      <c r="V211" s="61"/>
      <c r="W211" s="61"/>
      <c r="X211" s="61"/>
      <c r="Y211" s="61"/>
    </row>
    <row r="212" spans="1:25" ht="15">
      <c r="A212" s="79"/>
      <c r="B212" s="41"/>
      <c r="T212" s="61"/>
      <c r="U212" s="61"/>
      <c r="V212" s="61"/>
      <c r="W212" s="61"/>
      <c r="X212" s="61"/>
      <c r="Y212" s="61"/>
    </row>
    <row r="213" spans="20:25" ht="15">
      <c r="T213" s="61"/>
      <c r="U213" s="61"/>
      <c r="V213" s="61"/>
      <c r="W213" s="61"/>
      <c r="X213" s="61"/>
      <c r="Y213" s="61"/>
    </row>
    <row r="214" spans="20:25" ht="15">
      <c r="T214" s="61">
        <f>B206</f>
        <v>0</v>
      </c>
      <c r="U214" s="61" t="s">
        <v>56</v>
      </c>
      <c r="V214" s="61"/>
      <c r="W214" s="66">
        <f>T214/SUM($T$214:$T$222)</f>
        <v>0</v>
      </c>
      <c r="X214" s="61"/>
      <c r="Y214" s="61"/>
    </row>
    <row r="215" spans="20:25" ht="15">
      <c r="T215" s="61">
        <f>C206+D206</f>
        <v>0</v>
      </c>
      <c r="U215" s="61" t="s">
        <v>57</v>
      </c>
      <c r="V215" s="61"/>
      <c r="W215" s="66">
        <f aca="true" t="shared" si="18" ref="W215:W222">T215/SUM($T$214:$T$222)</f>
        <v>0</v>
      </c>
      <c r="X215" s="61"/>
      <c r="Y215" s="61"/>
    </row>
    <row r="216" spans="20:25" ht="15">
      <c r="T216" s="61">
        <f>E206+F206</f>
        <v>10</v>
      </c>
      <c r="U216" s="61" t="s">
        <v>58</v>
      </c>
      <c r="V216" s="61"/>
      <c r="W216" s="66">
        <f t="shared" si="18"/>
        <v>0.07874015748031496</v>
      </c>
      <c r="X216" s="61"/>
      <c r="Y216" s="61"/>
    </row>
    <row r="217" spans="20:25" ht="15">
      <c r="T217" s="61">
        <f>G206+H206</f>
        <v>35</v>
      </c>
      <c r="U217" s="61" t="s">
        <v>59</v>
      </c>
      <c r="V217" s="61"/>
      <c r="W217" s="66">
        <f t="shared" si="18"/>
        <v>0.2755905511811024</v>
      </c>
      <c r="X217" s="61"/>
      <c r="Y217" s="61"/>
    </row>
    <row r="218" spans="20:25" ht="15">
      <c r="T218" s="61">
        <f>I206+J206</f>
        <v>50</v>
      </c>
      <c r="U218" s="61" t="s">
        <v>60</v>
      </c>
      <c r="V218" s="61"/>
      <c r="W218" s="66">
        <f t="shared" si="18"/>
        <v>0.3937007874015748</v>
      </c>
      <c r="X218" s="61"/>
      <c r="Y218" s="61"/>
    </row>
    <row r="219" spans="20:25" ht="15">
      <c r="T219" s="61">
        <f>K206+L206</f>
        <v>16</v>
      </c>
      <c r="U219" s="61" t="s">
        <v>61</v>
      </c>
      <c r="V219" s="61"/>
      <c r="W219" s="66">
        <f t="shared" si="18"/>
        <v>0.12598425196850394</v>
      </c>
      <c r="X219" s="61"/>
      <c r="Y219" s="61"/>
    </row>
    <row r="220" spans="20:25" ht="15">
      <c r="T220" s="61">
        <f>M206+N206</f>
        <v>14</v>
      </c>
      <c r="U220" s="61" t="s">
        <v>62</v>
      </c>
      <c r="V220" s="61"/>
      <c r="W220" s="66">
        <f t="shared" si="18"/>
        <v>0.11023622047244094</v>
      </c>
      <c r="X220" s="61"/>
      <c r="Y220" s="61"/>
    </row>
    <row r="221" spans="20:25" ht="15">
      <c r="T221" s="61">
        <f>O206+P206</f>
        <v>2</v>
      </c>
      <c r="U221" s="61" t="s">
        <v>63</v>
      </c>
      <c r="V221" s="61"/>
      <c r="W221" s="66">
        <f t="shared" si="18"/>
        <v>0.015748031496062992</v>
      </c>
      <c r="X221" s="61"/>
      <c r="Y221" s="61"/>
    </row>
    <row r="222" spans="20:25" ht="15">
      <c r="T222" s="61">
        <f>Q206</f>
        <v>0</v>
      </c>
      <c r="U222" s="61" t="s">
        <v>64</v>
      </c>
      <c r="V222" s="61"/>
      <c r="W222" s="66">
        <f t="shared" si="18"/>
        <v>0</v>
      </c>
      <c r="X222" s="61"/>
      <c r="Y222" s="61"/>
    </row>
    <row r="223" spans="20:25" ht="15">
      <c r="T223" s="61"/>
      <c r="U223" s="61"/>
      <c r="V223" s="61"/>
      <c r="W223" s="61"/>
      <c r="X223" s="61"/>
      <c r="Y223" s="61"/>
    </row>
    <row r="224" spans="20:25" ht="15">
      <c r="T224" s="61"/>
      <c r="U224" s="61"/>
      <c r="V224" s="61"/>
      <c r="W224" s="61"/>
      <c r="X224" s="61"/>
      <c r="Y224" s="61"/>
    </row>
    <row r="225" spans="20:25" ht="15">
      <c r="T225" s="61">
        <f>SUM(T214:T224)</f>
        <v>127</v>
      </c>
      <c r="U225" s="61"/>
      <c r="V225" s="61"/>
      <c r="W225" s="66">
        <f>SUM(W214:W224)</f>
        <v>1</v>
      </c>
      <c r="X225" s="61"/>
      <c r="Y225" s="61"/>
    </row>
    <row r="226" spans="20:25" ht="12.75">
      <c r="T226" s="61"/>
      <c r="U226" s="61"/>
      <c r="V226" s="61"/>
      <c r="W226" s="61"/>
      <c r="X226" s="61"/>
      <c r="Y226" s="61"/>
    </row>
    <row r="227" spans="20:25" ht="12.75">
      <c r="T227" s="61"/>
      <c r="U227" s="61"/>
      <c r="V227" s="61"/>
      <c r="W227" s="61"/>
      <c r="X227" s="61"/>
      <c r="Y227" s="61"/>
    </row>
    <row r="228" spans="18:25" ht="12.75">
      <c r="R228" s="41"/>
      <c r="T228" s="61"/>
      <c r="U228" s="61"/>
      <c r="V228" s="61"/>
      <c r="W228" s="61"/>
      <c r="X228" s="61"/>
      <c r="Y228" s="61"/>
    </row>
    <row r="229" spans="18:25" ht="12.75">
      <c r="R229" s="41"/>
      <c r="T229" s="61"/>
      <c r="U229" s="61"/>
      <c r="V229" s="61"/>
      <c r="W229" s="61"/>
      <c r="X229" s="61"/>
      <c r="Y229" s="61"/>
    </row>
    <row r="230" spans="1:25" s="9" customFormat="1" ht="15" customHeight="1">
      <c r="A230" s="52" t="s">
        <v>30</v>
      </c>
      <c r="B230" s="53">
        <v>0</v>
      </c>
      <c r="C230" s="53">
        <v>0</v>
      </c>
      <c r="D230" s="53">
        <v>1</v>
      </c>
      <c r="E230" s="53">
        <v>1</v>
      </c>
      <c r="F230" s="53">
        <v>2</v>
      </c>
      <c r="G230" s="53">
        <v>15</v>
      </c>
      <c r="H230" s="53">
        <v>13</v>
      </c>
      <c r="I230" s="54">
        <v>25</v>
      </c>
      <c r="J230" s="53">
        <v>24</v>
      </c>
      <c r="K230" s="53">
        <v>18</v>
      </c>
      <c r="L230" s="53">
        <v>15</v>
      </c>
      <c r="M230" s="53">
        <v>9</v>
      </c>
      <c r="N230" s="53">
        <v>8</v>
      </c>
      <c r="O230" s="53">
        <v>6</v>
      </c>
      <c r="P230" s="53">
        <v>1</v>
      </c>
      <c r="Q230" s="53">
        <v>1</v>
      </c>
      <c r="R230" s="10"/>
      <c r="S230" s="57">
        <f>SUM(B230:Q230)</f>
        <v>139</v>
      </c>
      <c r="T230" s="63"/>
      <c r="U230" s="63"/>
      <c r="V230" s="63"/>
      <c r="W230" s="63"/>
      <c r="X230" s="63"/>
      <c r="Y230" s="63"/>
    </row>
    <row r="231" spans="1:25" s="10" customFormat="1" ht="15" customHeight="1">
      <c r="A231" s="8"/>
      <c r="B231" s="14">
        <f aca="true" t="shared" si="19" ref="B231:Q231">B230/$S230</f>
        <v>0</v>
      </c>
      <c r="C231" s="36">
        <f t="shared" si="19"/>
        <v>0</v>
      </c>
      <c r="D231" s="36">
        <f t="shared" si="19"/>
        <v>0.007194244604316547</v>
      </c>
      <c r="E231" s="36">
        <f t="shared" si="19"/>
        <v>0.007194244604316547</v>
      </c>
      <c r="F231" s="36">
        <f t="shared" si="19"/>
        <v>0.014388489208633094</v>
      </c>
      <c r="G231" s="36">
        <f t="shared" si="19"/>
        <v>0.1079136690647482</v>
      </c>
      <c r="H231" s="36">
        <f t="shared" si="19"/>
        <v>0.09352517985611511</v>
      </c>
      <c r="I231" s="37">
        <f t="shared" si="19"/>
        <v>0.17985611510791366</v>
      </c>
      <c r="J231" s="36">
        <f t="shared" si="19"/>
        <v>0.17266187050359713</v>
      </c>
      <c r="K231" s="36">
        <f t="shared" si="19"/>
        <v>0.12949640287769784</v>
      </c>
      <c r="L231" s="36">
        <f t="shared" si="19"/>
        <v>0.1079136690647482</v>
      </c>
      <c r="M231" s="36">
        <f t="shared" si="19"/>
        <v>0.06474820143884892</v>
      </c>
      <c r="N231" s="36">
        <f t="shared" si="19"/>
        <v>0.05755395683453238</v>
      </c>
      <c r="O231" s="36">
        <f t="shared" si="19"/>
        <v>0.04316546762589928</v>
      </c>
      <c r="P231" s="36">
        <f t="shared" si="19"/>
        <v>0.007194244604316547</v>
      </c>
      <c r="Q231" s="36">
        <f t="shared" si="19"/>
        <v>0.007194244604316547</v>
      </c>
      <c r="S231" s="36">
        <f>SUM(B231:Q231)</f>
        <v>0.9999999999999999</v>
      </c>
      <c r="T231" s="64"/>
      <c r="U231" s="64"/>
      <c r="V231" s="64"/>
      <c r="W231" s="64"/>
      <c r="X231" s="64"/>
      <c r="Y231" s="64"/>
    </row>
    <row r="232" spans="1:25" s="9" customFormat="1" ht="15" customHeight="1">
      <c r="A232" s="46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4"/>
      <c r="S232" s="48"/>
      <c r="T232" s="63"/>
      <c r="U232" s="63"/>
      <c r="V232" s="63"/>
      <c r="W232" s="63"/>
      <c r="X232" s="63"/>
      <c r="Y232" s="63"/>
    </row>
    <row r="233" spans="1:25" s="9" customFormat="1" ht="15" customHeight="1">
      <c r="A233" s="46" t="str">
        <f>$A$17</f>
        <v>Rappel 2011/2012</v>
      </c>
      <c r="B233" s="47">
        <v>0</v>
      </c>
      <c r="C233" s="47">
        <v>1</v>
      </c>
      <c r="D233" s="47">
        <v>0</v>
      </c>
      <c r="E233" s="47">
        <v>3</v>
      </c>
      <c r="F233" s="47">
        <v>10</v>
      </c>
      <c r="G233" s="47">
        <v>12</v>
      </c>
      <c r="H233" s="47">
        <v>22</v>
      </c>
      <c r="I233" s="47">
        <v>34</v>
      </c>
      <c r="J233" s="47">
        <v>25</v>
      </c>
      <c r="K233" s="47">
        <v>30</v>
      </c>
      <c r="L233" s="47">
        <v>20</v>
      </c>
      <c r="M233" s="47">
        <v>11</v>
      </c>
      <c r="N233" s="47">
        <v>9</v>
      </c>
      <c r="O233" s="47">
        <v>6</v>
      </c>
      <c r="P233" s="47">
        <v>1</v>
      </c>
      <c r="Q233" s="47">
        <v>2</v>
      </c>
      <c r="R233" s="44"/>
      <c r="S233" s="48">
        <v>57</v>
      </c>
      <c r="T233" s="63"/>
      <c r="U233" s="63"/>
      <c r="V233" s="63"/>
      <c r="W233" s="63"/>
      <c r="X233" s="63"/>
      <c r="Y233" s="63"/>
    </row>
    <row r="234" spans="1:25" s="9" customFormat="1" ht="15" customHeight="1">
      <c r="A234" s="55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38"/>
      <c r="S234" s="58"/>
      <c r="T234" s="63"/>
      <c r="U234" s="63"/>
      <c r="V234" s="63"/>
      <c r="W234" s="63"/>
      <c r="X234" s="63"/>
      <c r="Y234" s="63"/>
    </row>
    <row r="235" spans="20:25" ht="12.75">
      <c r="T235" s="61"/>
      <c r="U235" s="61"/>
      <c r="V235" s="61"/>
      <c r="W235" s="61"/>
      <c r="X235" s="61"/>
      <c r="Y235" s="61"/>
    </row>
    <row r="236" spans="1:25" ht="15">
      <c r="A236" s="79"/>
      <c r="B236" s="41"/>
      <c r="T236" s="61"/>
      <c r="U236" s="61"/>
      <c r="V236" s="61"/>
      <c r="W236" s="61"/>
      <c r="X236" s="61"/>
      <c r="Y236" s="61"/>
    </row>
    <row r="237" spans="20:25" ht="15">
      <c r="T237" s="61"/>
      <c r="U237" s="61"/>
      <c r="V237" s="61"/>
      <c r="W237" s="61"/>
      <c r="X237" s="61"/>
      <c r="Y237" s="61"/>
    </row>
    <row r="238" spans="20:25" ht="15">
      <c r="T238" s="61">
        <f>B230</f>
        <v>0</v>
      </c>
      <c r="U238" s="61" t="s">
        <v>56</v>
      </c>
      <c r="V238" s="61"/>
      <c r="W238" s="66">
        <f aca="true" t="shared" si="20" ref="W238:W245">T238/SUM($T$238:$T$246)</f>
        <v>0</v>
      </c>
      <c r="X238" s="61"/>
      <c r="Y238" s="61"/>
    </row>
    <row r="239" spans="20:25" ht="15">
      <c r="T239" s="61">
        <f>C230+D230</f>
        <v>1</v>
      </c>
      <c r="U239" s="61" t="s">
        <v>57</v>
      </c>
      <c r="V239" s="61"/>
      <c r="W239" s="66">
        <f t="shared" si="20"/>
        <v>0.007194244604316547</v>
      </c>
      <c r="X239" s="61"/>
      <c r="Y239" s="61"/>
    </row>
    <row r="240" spans="20:25" ht="15">
      <c r="T240" s="61">
        <f>E230+F230</f>
        <v>3</v>
      </c>
      <c r="U240" s="61" t="s">
        <v>58</v>
      </c>
      <c r="V240" s="61"/>
      <c r="W240" s="66">
        <f t="shared" si="20"/>
        <v>0.02158273381294964</v>
      </c>
      <c r="X240" s="61"/>
      <c r="Y240" s="61"/>
    </row>
    <row r="241" spans="20:25" ht="15">
      <c r="T241" s="61">
        <f>G230+H230</f>
        <v>28</v>
      </c>
      <c r="U241" s="61" t="s">
        <v>59</v>
      </c>
      <c r="V241" s="61"/>
      <c r="W241" s="66">
        <f t="shared" si="20"/>
        <v>0.2014388489208633</v>
      </c>
      <c r="X241" s="61"/>
      <c r="Y241" s="61"/>
    </row>
    <row r="242" spans="20:25" ht="15">
      <c r="T242" s="61">
        <f>I230+J230</f>
        <v>49</v>
      </c>
      <c r="U242" s="61" t="s">
        <v>60</v>
      </c>
      <c r="V242" s="61"/>
      <c r="W242" s="66">
        <f t="shared" si="20"/>
        <v>0.35251798561151076</v>
      </c>
      <c r="X242" s="61"/>
      <c r="Y242" s="61"/>
    </row>
    <row r="243" spans="20:25" ht="15">
      <c r="T243" s="61">
        <f>K230+L230</f>
        <v>33</v>
      </c>
      <c r="U243" s="61" t="s">
        <v>61</v>
      </c>
      <c r="V243" s="61"/>
      <c r="W243" s="66">
        <f t="shared" si="20"/>
        <v>0.23741007194244604</v>
      </c>
      <c r="X243" s="61"/>
      <c r="Y243" s="61"/>
    </row>
    <row r="244" spans="20:25" ht="15">
      <c r="T244" s="61">
        <f>M230+N230</f>
        <v>17</v>
      </c>
      <c r="U244" s="61" t="s">
        <v>62</v>
      </c>
      <c r="V244" s="61"/>
      <c r="W244" s="66">
        <f t="shared" si="20"/>
        <v>0.1223021582733813</v>
      </c>
      <c r="X244" s="61"/>
      <c r="Y244" s="61"/>
    </row>
    <row r="245" spans="20:25" ht="15">
      <c r="T245" s="61">
        <f>O230+P230</f>
        <v>7</v>
      </c>
      <c r="U245" s="61" t="s">
        <v>63</v>
      </c>
      <c r="V245" s="61"/>
      <c r="W245" s="66">
        <f t="shared" si="20"/>
        <v>0.050359712230215826</v>
      </c>
      <c r="X245" s="61"/>
      <c r="Y245" s="61"/>
    </row>
    <row r="246" spans="20:25" ht="15">
      <c r="T246" s="61">
        <f>Q230</f>
        <v>1</v>
      </c>
      <c r="U246" s="61" t="s">
        <v>64</v>
      </c>
      <c r="V246" s="61"/>
      <c r="W246" s="66">
        <f>T246/SUM($T$238:$T$246)</f>
        <v>0.007194244604316547</v>
      </c>
      <c r="X246" s="61"/>
      <c r="Y246" s="61"/>
    </row>
    <row r="247" spans="20:25" ht="15">
      <c r="T247" s="61"/>
      <c r="U247" s="61"/>
      <c r="V247" s="61"/>
      <c r="W247" s="61"/>
      <c r="X247" s="61"/>
      <c r="Y247" s="61"/>
    </row>
    <row r="248" spans="20:25" ht="15">
      <c r="T248" s="61"/>
      <c r="U248" s="61"/>
      <c r="V248" s="61"/>
      <c r="W248" s="61"/>
      <c r="X248" s="61"/>
      <c r="Y248" s="61"/>
    </row>
    <row r="249" spans="20:25" ht="15">
      <c r="T249" s="61">
        <f>SUM(T238:T248)</f>
        <v>139</v>
      </c>
      <c r="U249" s="61"/>
      <c r="V249" s="61"/>
      <c r="W249" s="66">
        <f>SUM(W238:W248)</f>
        <v>0.9999999999999999</v>
      </c>
      <c r="X249" s="61"/>
      <c r="Y249" s="61"/>
    </row>
    <row r="250" spans="20:25" ht="12.75">
      <c r="T250" s="61"/>
      <c r="U250" s="61"/>
      <c r="V250" s="61"/>
      <c r="W250" s="61"/>
      <c r="X250" s="61"/>
      <c r="Y250" s="61"/>
    </row>
    <row r="251" spans="20:25" ht="12.75">
      <c r="T251" s="61"/>
      <c r="U251" s="61"/>
      <c r="V251" s="61"/>
      <c r="W251" s="61"/>
      <c r="X251" s="61"/>
      <c r="Y251" s="61"/>
    </row>
    <row r="252" spans="18:25" ht="12.75">
      <c r="R252" s="41"/>
      <c r="T252" s="61"/>
      <c r="U252" s="61"/>
      <c r="V252" s="61"/>
      <c r="W252" s="61"/>
      <c r="X252" s="61"/>
      <c r="Y252" s="61"/>
    </row>
    <row r="253" spans="18:25" ht="12.75">
      <c r="R253" s="41"/>
      <c r="T253" s="61"/>
      <c r="U253" s="61"/>
      <c r="V253" s="61"/>
      <c r="W253" s="61"/>
      <c r="X253" s="61"/>
      <c r="Y253" s="61"/>
    </row>
    <row r="254" spans="1:25" s="9" customFormat="1" ht="15" customHeight="1">
      <c r="A254" s="52" t="s">
        <v>31</v>
      </c>
      <c r="B254" s="53">
        <v>2</v>
      </c>
      <c r="C254" s="53">
        <v>2</v>
      </c>
      <c r="D254" s="53">
        <v>5</v>
      </c>
      <c r="E254" s="53">
        <v>5</v>
      </c>
      <c r="F254" s="54">
        <v>6</v>
      </c>
      <c r="G254" s="53">
        <v>3</v>
      </c>
      <c r="H254" s="53">
        <v>1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53">
        <v>0</v>
      </c>
      <c r="R254" s="10"/>
      <c r="S254" s="57">
        <f>SUM(B254:Q254)</f>
        <v>24</v>
      </c>
      <c r="T254" s="63"/>
      <c r="U254" s="63"/>
      <c r="V254" s="63"/>
      <c r="W254" s="63"/>
      <c r="X254" s="63"/>
      <c r="Y254" s="63"/>
    </row>
    <row r="255" spans="1:25" s="10" customFormat="1" ht="15" customHeight="1">
      <c r="A255" s="8"/>
      <c r="B255" s="14">
        <f aca="true" t="shared" si="21" ref="B255:Q255">B254/$S254</f>
        <v>0.08333333333333333</v>
      </c>
      <c r="C255" s="36">
        <f t="shared" si="21"/>
        <v>0.08333333333333333</v>
      </c>
      <c r="D255" s="36">
        <f t="shared" si="21"/>
        <v>0.20833333333333334</v>
      </c>
      <c r="E255" s="36">
        <f t="shared" si="21"/>
        <v>0.20833333333333334</v>
      </c>
      <c r="F255" s="37">
        <f t="shared" si="21"/>
        <v>0.25</v>
      </c>
      <c r="G255" s="36">
        <f t="shared" si="21"/>
        <v>0.125</v>
      </c>
      <c r="H255" s="36">
        <f t="shared" si="21"/>
        <v>0.041666666666666664</v>
      </c>
      <c r="I255" s="36">
        <f t="shared" si="21"/>
        <v>0</v>
      </c>
      <c r="J255" s="36">
        <f t="shared" si="21"/>
        <v>0</v>
      </c>
      <c r="K255" s="36">
        <f t="shared" si="21"/>
        <v>0</v>
      </c>
      <c r="L255" s="36">
        <f t="shared" si="21"/>
        <v>0</v>
      </c>
      <c r="M255" s="36">
        <f t="shared" si="21"/>
        <v>0</v>
      </c>
      <c r="N255" s="36">
        <f t="shared" si="21"/>
        <v>0</v>
      </c>
      <c r="O255" s="36">
        <f t="shared" si="21"/>
        <v>0</v>
      </c>
      <c r="P255" s="36">
        <f t="shared" si="21"/>
        <v>0</v>
      </c>
      <c r="Q255" s="36">
        <f t="shared" si="21"/>
        <v>0</v>
      </c>
      <c r="S255" s="36">
        <f>SUM(B255:Q255)</f>
        <v>1</v>
      </c>
      <c r="T255" s="64"/>
      <c r="U255" s="64"/>
      <c r="V255" s="64"/>
      <c r="W255" s="64"/>
      <c r="X255" s="64"/>
      <c r="Y255" s="64"/>
    </row>
    <row r="256" spans="1:25" s="9" customFormat="1" ht="15" customHeight="1">
      <c r="A256" s="46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4"/>
      <c r="S256" s="48"/>
      <c r="T256" s="63"/>
      <c r="U256" s="63"/>
      <c r="V256" s="63"/>
      <c r="W256" s="63"/>
      <c r="X256" s="63"/>
      <c r="Y256" s="63"/>
    </row>
    <row r="257" spans="1:25" s="9" customFormat="1" ht="15" customHeight="1">
      <c r="A257" s="46" t="str">
        <f>$A$17</f>
        <v>Rappel 2011/2012</v>
      </c>
      <c r="B257" s="47">
        <v>3</v>
      </c>
      <c r="C257" s="47">
        <v>3</v>
      </c>
      <c r="D257" s="47">
        <v>5</v>
      </c>
      <c r="E257" s="47">
        <v>18</v>
      </c>
      <c r="F257" s="47">
        <v>19</v>
      </c>
      <c r="G257" s="47">
        <v>7</v>
      </c>
      <c r="H257" s="47">
        <v>8</v>
      </c>
      <c r="I257" s="47">
        <v>4</v>
      </c>
      <c r="J257" s="47">
        <v>1</v>
      </c>
      <c r="K257" s="47">
        <v>2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4"/>
      <c r="S257" s="48">
        <v>85</v>
      </c>
      <c r="T257" s="63"/>
      <c r="U257" s="63"/>
      <c r="V257" s="63"/>
      <c r="W257" s="63"/>
      <c r="X257" s="63"/>
      <c r="Y257" s="63"/>
    </row>
    <row r="258" spans="1:25" s="9" customFormat="1" ht="15" customHeight="1">
      <c r="A258" s="55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38"/>
      <c r="S258" s="58"/>
      <c r="T258" s="63"/>
      <c r="U258" s="63"/>
      <c r="V258" s="63"/>
      <c r="W258" s="63"/>
      <c r="X258" s="63"/>
      <c r="Y258" s="63"/>
    </row>
    <row r="259" spans="20:25" ht="12.75">
      <c r="T259" s="61"/>
      <c r="U259" s="61"/>
      <c r="V259" s="61"/>
      <c r="W259" s="61"/>
      <c r="X259" s="61"/>
      <c r="Y259" s="61"/>
    </row>
    <row r="260" spans="1:25" ht="15">
      <c r="A260" s="79"/>
      <c r="B260" s="41"/>
      <c r="T260" s="61"/>
      <c r="U260" s="61"/>
      <c r="V260" s="61"/>
      <c r="W260" s="61"/>
      <c r="X260" s="61"/>
      <c r="Y260" s="61"/>
    </row>
    <row r="261" spans="20:25" ht="15">
      <c r="T261" s="61"/>
      <c r="U261" s="61"/>
      <c r="V261" s="61"/>
      <c r="W261" s="61"/>
      <c r="X261" s="61"/>
      <c r="Y261" s="61"/>
    </row>
    <row r="262" spans="20:25" ht="15">
      <c r="T262" s="61">
        <f>B254</f>
        <v>2</v>
      </c>
      <c r="U262" s="61" t="s">
        <v>56</v>
      </c>
      <c r="V262" s="61"/>
      <c r="W262" s="66">
        <f>T262/SUM($T$262:$T$270)</f>
        <v>0.08333333333333333</v>
      </c>
      <c r="X262" s="61"/>
      <c r="Y262" s="61"/>
    </row>
    <row r="263" spans="20:25" ht="15">
      <c r="T263" s="61">
        <f>C254+D254</f>
        <v>7</v>
      </c>
      <c r="U263" s="61" t="s">
        <v>57</v>
      </c>
      <c r="V263" s="61"/>
      <c r="W263" s="66">
        <f aca="true" t="shared" si="22" ref="W263:W270">T263/SUM($T$262:$T$270)</f>
        <v>0.2916666666666667</v>
      </c>
      <c r="X263" s="61"/>
      <c r="Y263" s="61"/>
    </row>
    <row r="264" spans="20:25" ht="15">
      <c r="T264" s="61">
        <f>E254+F254</f>
        <v>11</v>
      </c>
      <c r="U264" s="61" t="s">
        <v>58</v>
      </c>
      <c r="V264" s="61"/>
      <c r="W264" s="66">
        <f t="shared" si="22"/>
        <v>0.4583333333333333</v>
      </c>
      <c r="X264" s="61"/>
      <c r="Y264" s="61"/>
    </row>
    <row r="265" spans="20:25" ht="15">
      <c r="T265" s="61">
        <f>G254+H254</f>
        <v>4</v>
      </c>
      <c r="U265" s="61" t="s">
        <v>59</v>
      </c>
      <c r="V265" s="61"/>
      <c r="W265" s="66">
        <f t="shared" si="22"/>
        <v>0.16666666666666666</v>
      </c>
      <c r="X265" s="61"/>
      <c r="Y265" s="61"/>
    </row>
    <row r="266" spans="20:25" ht="15">
      <c r="T266" s="61">
        <f>I254+J254</f>
        <v>0</v>
      </c>
      <c r="U266" s="61" t="s">
        <v>60</v>
      </c>
      <c r="V266" s="61"/>
      <c r="W266" s="66">
        <f t="shared" si="22"/>
        <v>0</v>
      </c>
      <c r="X266" s="61"/>
      <c r="Y266" s="61"/>
    </row>
    <row r="267" spans="20:25" ht="15">
      <c r="T267" s="61">
        <f>K254+L254</f>
        <v>0</v>
      </c>
      <c r="U267" s="61" t="s">
        <v>61</v>
      </c>
      <c r="V267" s="61"/>
      <c r="W267" s="66">
        <f t="shared" si="22"/>
        <v>0</v>
      </c>
      <c r="X267" s="61"/>
      <c r="Y267" s="61"/>
    </row>
    <row r="268" spans="20:25" ht="15">
      <c r="T268" s="61">
        <f>M254+N254</f>
        <v>0</v>
      </c>
      <c r="U268" s="61" t="s">
        <v>62</v>
      </c>
      <c r="V268" s="61"/>
      <c r="W268" s="66">
        <f t="shared" si="22"/>
        <v>0</v>
      </c>
      <c r="X268" s="61"/>
      <c r="Y268" s="61"/>
    </row>
    <row r="269" spans="20:25" ht="15">
      <c r="T269" s="61">
        <f>O254+P254</f>
        <v>0</v>
      </c>
      <c r="U269" s="61" t="s">
        <v>63</v>
      </c>
      <c r="V269" s="61"/>
      <c r="W269" s="66">
        <f t="shared" si="22"/>
        <v>0</v>
      </c>
      <c r="X269" s="61"/>
      <c r="Y269" s="61"/>
    </row>
    <row r="270" spans="20:25" ht="15">
      <c r="T270" s="61">
        <f>Q254</f>
        <v>0</v>
      </c>
      <c r="U270" s="61" t="s">
        <v>64</v>
      </c>
      <c r="V270" s="61"/>
      <c r="W270" s="66">
        <f t="shared" si="22"/>
        <v>0</v>
      </c>
      <c r="X270" s="61"/>
      <c r="Y270" s="61"/>
    </row>
    <row r="271" spans="20:25" ht="15">
      <c r="T271" s="61"/>
      <c r="U271" s="61"/>
      <c r="V271" s="61"/>
      <c r="W271" s="61"/>
      <c r="X271" s="61"/>
      <c r="Y271" s="61"/>
    </row>
    <row r="272" spans="20:25" ht="15">
      <c r="T272" s="61"/>
      <c r="U272" s="61"/>
      <c r="V272" s="61"/>
      <c r="W272" s="61"/>
      <c r="X272" s="61"/>
      <c r="Y272" s="61"/>
    </row>
    <row r="273" spans="20:25" ht="15">
      <c r="T273" s="61">
        <f>SUM(T262:T272)</f>
        <v>24</v>
      </c>
      <c r="U273" s="61"/>
      <c r="V273" s="61"/>
      <c r="W273" s="66">
        <f>SUM(W262:W272)</f>
        <v>0.9999999999999999</v>
      </c>
      <c r="X273" s="61"/>
      <c r="Y273" s="61"/>
    </row>
    <row r="274" spans="20:25" ht="12.75">
      <c r="T274" s="61"/>
      <c r="U274" s="61"/>
      <c r="V274" s="61"/>
      <c r="W274" s="61"/>
      <c r="X274" s="61"/>
      <c r="Y274" s="61"/>
    </row>
    <row r="275" spans="20:25" ht="12.75">
      <c r="T275" s="61"/>
      <c r="U275" s="61"/>
      <c r="V275" s="61"/>
      <c r="W275" s="61"/>
      <c r="X275" s="61"/>
      <c r="Y275" s="61"/>
    </row>
    <row r="276" spans="18:25" ht="12.75">
      <c r="R276" s="41"/>
      <c r="T276" s="61"/>
      <c r="U276" s="61"/>
      <c r="V276" s="61"/>
      <c r="W276" s="61"/>
      <c r="X276" s="61"/>
      <c r="Y276" s="61"/>
    </row>
    <row r="277" spans="18:25" ht="12.75">
      <c r="R277" s="41"/>
      <c r="T277" s="61"/>
      <c r="U277" s="61"/>
      <c r="V277" s="61"/>
      <c r="W277" s="61"/>
      <c r="X277" s="61"/>
      <c r="Y277" s="61"/>
    </row>
    <row r="278" spans="1:25" s="9" customFormat="1" ht="15" customHeight="1">
      <c r="A278" s="52" t="s">
        <v>32</v>
      </c>
      <c r="B278" s="53">
        <v>3</v>
      </c>
      <c r="C278" s="53">
        <v>4</v>
      </c>
      <c r="D278" s="53">
        <v>8</v>
      </c>
      <c r="E278" s="53">
        <v>8</v>
      </c>
      <c r="F278" s="54">
        <v>11</v>
      </c>
      <c r="G278" s="53">
        <v>6</v>
      </c>
      <c r="H278" s="53">
        <v>2</v>
      </c>
      <c r="I278" s="53">
        <v>1</v>
      </c>
      <c r="J278" s="53">
        <v>0</v>
      </c>
      <c r="K278" s="53">
        <v>5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10"/>
      <c r="S278" s="57">
        <f>SUM(B278:Q278)</f>
        <v>48</v>
      </c>
      <c r="T278" s="63"/>
      <c r="U278" s="63"/>
      <c r="V278" s="63"/>
      <c r="W278" s="63"/>
      <c r="X278" s="63"/>
      <c r="Y278" s="63"/>
    </row>
    <row r="279" spans="1:25" s="10" customFormat="1" ht="15" customHeight="1">
      <c r="A279" s="8"/>
      <c r="B279" s="14">
        <f aca="true" t="shared" si="23" ref="B279:Q279">B278/$S278</f>
        <v>0.0625</v>
      </c>
      <c r="C279" s="36">
        <f t="shared" si="23"/>
        <v>0.08333333333333333</v>
      </c>
      <c r="D279" s="36">
        <f t="shared" si="23"/>
        <v>0.16666666666666666</v>
      </c>
      <c r="E279" s="36">
        <f t="shared" si="23"/>
        <v>0.16666666666666666</v>
      </c>
      <c r="F279" s="37">
        <f t="shared" si="23"/>
        <v>0.22916666666666666</v>
      </c>
      <c r="G279" s="36">
        <f t="shared" si="23"/>
        <v>0.125</v>
      </c>
      <c r="H279" s="36">
        <f t="shared" si="23"/>
        <v>0.041666666666666664</v>
      </c>
      <c r="I279" s="36">
        <f t="shared" si="23"/>
        <v>0.020833333333333332</v>
      </c>
      <c r="J279" s="36">
        <f t="shared" si="23"/>
        <v>0</v>
      </c>
      <c r="K279" s="36">
        <f t="shared" si="23"/>
        <v>0.10416666666666667</v>
      </c>
      <c r="L279" s="36">
        <f t="shared" si="23"/>
        <v>0</v>
      </c>
      <c r="M279" s="36">
        <f t="shared" si="23"/>
        <v>0</v>
      </c>
      <c r="N279" s="36">
        <f t="shared" si="23"/>
        <v>0</v>
      </c>
      <c r="O279" s="36">
        <f t="shared" si="23"/>
        <v>0</v>
      </c>
      <c r="P279" s="36">
        <f t="shared" si="23"/>
        <v>0</v>
      </c>
      <c r="Q279" s="36">
        <f t="shared" si="23"/>
        <v>0</v>
      </c>
      <c r="S279" s="36">
        <f>SUM(B279:Q279)</f>
        <v>0.9999999999999999</v>
      </c>
      <c r="T279" s="64"/>
      <c r="U279" s="64"/>
      <c r="V279" s="64"/>
      <c r="W279" s="64"/>
      <c r="X279" s="64"/>
      <c r="Y279" s="64"/>
    </row>
    <row r="280" spans="1:25" s="9" customFormat="1" ht="15" customHeight="1">
      <c r="A280" s="46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4"/>
      <c r="S280" s="48"/>
      <c r="T280" s="63"/>
      <c r="U280" s="63"/>
      <c r="V280" s="63"/>
      <c r="W280" s="63"/>
      <c r="X280" s="63"/>
      <c r="Y280" s="63"/>
    </row>
    <row r="281" spans="1:25" s="9" customFormat="1" ht="15" customHeight="1">
      <c r="A281" s="46" t="str">
        <f>$A$17</f>
        <v>Rappel 2011/2012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>
        <v>0</v>
      </c>
      <c r="O281" s="47">
        <v>0</v>
      </c>
      <c r="P281" s="47">
        <v>0</v>
      </c>
      <c r="Q281" s="47">
        <v>0</v>
      </c>
      <c r="R281" s="44"/>
      <c r="S281" s="48">
        <v>139</v>
      </c>
      <c r="T281" s="63"/>
      <c r="U281" s="63"/>
      <c r="V281" s="63"/>
      <c r="W281" s="63"/>
      <c r="X281" s="63"/>
      <c r="Y281" s="63"/>
    </row>
    <row r="282" spans="1:25" s="9" customFormat="1" ht="15" customHeight="1">
      <c r="A282" s="55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38"/>
      <c r="S282" s="58"/>
      <c r="T282" s="63"/>
      <c r="U282" s="63"/>
      <c r="V282" s="63"/>
      <c r="W282" s="63"/>
      <c r="X282" s="63"/>
      <c r="Y282" s="63"/>
    </row>
    <row r="283" spans="20:25" ht="12.75">
      <c r="T283" s="61"/>
      <c r="U283" s="61"/>
      <c r="V283" s="61"/>
      <c r="W283" s="61"/>
      <c r="X283" s="61"/>
      <c r="Y283" s="61"/>
    </row>
    <row r="284" spans="1:25" ht="15">
      <c r="A284" s="79"/>
      <c r="B284" s="41"/>
      <c r="T284" s="61"/>
      <c r="U284" s="61"/>
      <c r="V284" s="61"/>
      <c r="W284" s="61"/>
      <c r="X284" s="61"/>
      <c r="Y284" s="61"/>
    </row>
    <row r="285" spans="20:25" ht="15">
      <c r="T285" s="61"/>
      <c r="U285" s="61"/>
      <c r="V285" s="61"/>
      <c r="W285" s="61"/>
      <c r="X285" s="61"/>
      <c r="Y285" s="61"/>
    </row>
    <row r="286" spans="20:25" ht="15">
      <c r="T286" s="61">
        <f>B278</f>
        <v>3</v>
      </c>
      <c r="U286" s="61" t="s">
        <v>56</v>
      </c>
      <c r="V286" s="61"/>
      <c r="W286" s="66">
        <f>T286/SUM($T$286:$T$294)</f>
        <v>0.0625</v>
      </c>
      <c r="X286" s="61"/>
      <c r="Y286" s="61"/>
    </row>
    <row r="287" spans="20:25" ht="15">
      <c r="T287" s="61">
        <f>C278+D278</f>
        <v>12</v>
      </c>
      <c r="U287" s="61" t="s">
        <v>57</v>
      </c>
      <c r="V287" s="61"/>
      <c r="W287" s="66">
        <f aca="true" t="shared" si="24" ref="W287:W294">T287/SUM($T$286:$T$294)</f>
        <v>0.25</v>
      </c>
      <c r="X287" s="61"/>
      <c r="Y287" s="61"/>
    </row>
    <row r="288" spans="20:25" ht="15">
      <c r="T288" s="61">
        <f>E278+F278</f>
        <v>19</v>
      </c>
      <c r="U288" s="61" t="s">
        <v>58</v>
      </c>
      <c r="V288" s="61"/>
      <c r="W288" s="66">
        <f t="shared" si="24"/>
        <v>0.3958333333333333</v>
      </c>
      <c r="X288" s="61"/>
      <c r="Y288" s="61"/>
    </row>
    <row r="289" spans="20:25" ht="15">
      <c r="T289" s="61">
        <f>G278+H278</f>
        <v>8</v>
      </c>
      <c r="U289" s="61" t="s">
        <v>59</v>
      </c>
      <c r="V289" s="61"/>
      <c r="W289" s="66">
        <f t="shared" si="24"/>
        <v>0.16666666666666666</v>
      </c>
      <c r="X289" s="61"/>
      <c r="Y289" s="61"/>
    </row>
    <row r="290" spans="20:25" ht="15">
      <c r="T290" s="61">
        <f>I278+J278</f>
        <v>1</v>
      </c>
      <c r="U290" s="61" t="s">
        <v>60</v>
      </c>
      <c r="V290" s="61"/>
      <c r="W290" s="66">
        <f t="shared" si="24"/>
        <v>0.020833333333333332</v>
      </c>
      <c r="X290" s="61"/>
      <c r="Y290" s="61"/>
    </row>
    <row r="291" spans="20:25" ht="15">
      <c r="T291" s="61">
        <f>K278+L278</f>
        <v>5</v>
      </c>
      <c r="U291" s="61" t="s">
        <v>61</v>
      </c>
      <c r="V291" s="61"/>
      <c r="W291" s="66">
        <f t="shared" si="24"/>
        <v>0.10416666666666667</v>
      </c>
      <c r="X291" s="61"/>
      <c r="Y291" s="61"/>
    </row>
    <row r="292" spans="20:25" ht="15">
      <c r="T292" s="61">
        <f>M278+N278</f>
        <v>0</v>
      </c>
      <c r="U292" s="61" t="s">
        <v>62</v>
      </c>
      <c r="V292" s="61"/>
      <c r="W292" s="66">
        <f t="shared" si="24"/>
        <v>0</v>
      </c>
      <c r="X292" s="61"/>
      <c r="Y292" s="61"/>
    </row>
    <row r="293" spans="20:25" ht="15">
      <c r="T293" s="61">
        <f>O278+P278</f>
        <v>0</v>
      </c>
      <c r="U293" s="61" t="s">
        <v>63</v>
      </c>
      <c r="V293" s="61"/>
      <c r="W293" s="66">
        <f t="shared" si="24"/>
        <v>0</v>
      </c>
      <c r="X293" s="61"/>
      <c r="Y293" s="61"/>
    </row>
    <row r="294" spans="20:25" ht="15">
      <c r="T294" s="61">
        <f>Q278</f>
        <v>0</v>
      </c>
      <c r="U294" s="61" t="s">
        <v>64</v>
      </c>
      <c r="V294" s="61"/>
      <c r="W294" s="66">
        <f t="shared" si="24"/>
        <v>0</v>
      </c>
      <c r="X294" s="61"/>
      <c r="Y294" s="61"/>
    </row>
    <row r="295" spans="20:25" ht="15">
      <c r="T295" s="61"/>
      <c r="U295" s="61"/>
      <c r="V295" s="61"/>
      <c r="W295" s="61"/>
      <c r="X295" s="61"/>
      <c r="Y295" s="61"/>
    </row>
    <row r="296" spans="20:25" ht="15">
      <c r="T296" s="61"/>
      <c r="U296" s="61"/>
      <c r="V296" s="61"/>
      <c r="W296" s="61"/>
      <c r="X296" s="61"/>
      <c r="Y296" s="61"/>
    </row>
    <row r="297" spans="20:25" ht="15">
      <c r="T297" s="61">
        <f>SUM(T286:T296)</f>
        <v>48</v>
      </c>
      <c r="U297" s="61"/>
      <c r="V297" s="61"/>
      <c r="W297" s="66">
        <f>SUM(W286:W296)</f>
        <v>0.9999999999999999</v>
      </c>
      <c r="X297" s="61"/>
      <c r="Y297" s="61"/>
    </row>
    <row r="298" spans="20:25" ht="12.75">
      <c r="T298" s="61"/>
      <c r="U298" s="61"/>
      <c r="V298" s="61"/>
      <c r="W298" s="61"/>
      <c r="X298" s="61"/>
      <c r="Y298" s="61"/>
    </row>
    <row r="299" spans="20:25" ht="12.75">
      <c r="T299" s="61"/>
      <c r="U299" s="61"/>
      <c r="V299" s="61"/>
      <c r="W299" s="61"/>
      <c r="X299" s="61"/>
      <c r="Y299" s="61"/>
    </row>
    <row r="300" spans="18:25" ht="12.75">
      <c r="R300" s="41"/>
      <c r="T300" s="61"/>
      <c r="U300" s="61"/>
      <c r="V300" s="61"/>
      <c r="W300" s="61"/>
      <c r="X300" s="61"/>
      <c r="Y300" s="61"/>
    </row>
    <row r="301" spans="18:25" ht="12.75">
      <c r="R301" s="41"/>
      <c r="T301" s="61"/>
      <c r="U301" s="61"/>
      <c r="V301" s="61"/>
      <c r="W301" s="61"/>
      <c r="X301" s="61"/>
      <c r="Y301" s="61"/>
    </row>
    <row r="302" spans="1:25" s="9" customFormat="1" ht="15" customHeight="1">
      <c r="A302" s="52" t="s">
        <v>35</v>
      </c>
      <c r="B302" s="53">
        <v>0</v>
      </c>
      <c r="C302" s="53">
        <v>2</v>
      </c>
      <c r="D302" s="53">
        <v>4</v>
      </c>
      <c r="E302" s="53">
        <v>12</v>
      </c>
      <c r="F302" s="54">
        <v>17</v>
      </c>
      <c r="G302" s="53">
        <v>12</v>
      </c>
      <c r="H302" s="53">
        <v>13</v>
      </c>
      <c r="I302" s="53">
        <v>14</v>
      </c>
      <c r="J302" s="53">
        <v>7</v>
      </c>
      <c r="K302" s="53">
        <v>1</v>
      </c>
      <c r="L302" s="53">
        <v>3</v>
      </c>
      <c r="M302" s="53">
        <v>2</v>
      </c>
      <c r="N302" s="53">
        <v>1</v>
      </c>
      <c r="O302" s="53">
        <v>1</v>
      </c>
      <c r="P302" s="53">
        <v>0</v>
      </c>
      <c r="Q302" s="53">
        <v>0</v>
      </c>
      <c r="R302" s="10"/>
      <c r="S302" s="57">
        <f>SUM(B302:Q302)</f>
        <v>89</v>
      </c>
      <c r="T302" s="63"/>
      <c r="U302" s="63"/>
      <c r="V302" s="63"/>
      <c r="W302" s="63"/>
      <c r="X302" s="63"/>
      <c r="Y302" s="63"/>
    </row>
    <row r="303" spans="1:25" s="10" customFormat="1" ht="15" customHeight="1">
      <c r="A303" s="8"/>
      <c r="B303" s="14">
        <f aca="true" t="shared" si="25" ref="B303:Q303">B302/$S302</f>
        <v>0</v>
      </c>
      <c r="C303" s="36">
        <f t="shared" si="25"/>
        <v>0.02247191011235955</v>
      </c>
      <c r="D303" s="36">
        <f t="shared" si="25"/>
        <v>0.0449438202247191</v>
      </c>
      <c r="E303" s="36">
        <f t="shared" si="25"/>
        <v>0.1348314606741573</v>
      </c>
      <c r="F303" s="37">
        <f t="shared" si="25"/>
        <v>0.19101123595505617</v>
      </c>
      <c r="G303" s="36">
        <f t="shared" si="25"/>
        <v>0.1348314606741573</v>
      </c>
      <c r="H303" s="36">
        <f t="shared" si="25"/>
        <v>0.14606741573033707</v>
      </c>
      <c r="I303" s="36">
        <f t="shared" si="25"/>
        <v>0.15730337078651685</v>
      </c>
      <c r="J303" s="36">
        <f t="shared" si="25"/>
        <v>0.07865168539325842</v>
      </c>
      <c r="K303" s="36">
        <f t="shared" si="25"/>
        <v>0.011235955056179775</v>
      </c>
      <c r="L303" s="36">
        <f t="shared" si="25"/>
        <v>0.033707865168539325</v>
      </c>
      <c r="M303" s="36">
        <f t="shared" si="25"/>
        <v>0.02247191011235955</v>
      </c>
      <c r="N303" s="36">
        <f t="shared" si="25"/>
        <v>0.011235955056179775</v>
      </c>
      <c r="O303" s="36">
        <f t="shared" si="25"/>
        <v>0.011235955056179775</v>
      </c>
      <c r="P303" s="36">
        <f t="shared" si="25"/>
        <v>0</v>
      </c>
      <c r="Q303" s="36">
        <f t="shared" si="25"/>
        <v>0</v>
      </c>
      <c r="S303" s="36">
        <f>SUM(B303:Q303)</f>
        <v>1</v>
      </c>
      <c r="T303" s="64"/>
      <c r="U303" s="64"/>
      <c r="V303" s="64"/>
      <c r="W303" s="64"/>
      <c r="X303" s="64"/>
      <c r="Y303" s="64"/>
    </row>
    <row r="304" spans="1:25" s="9" customFormat="1" ht="15" customHeight="1">
      <c r="A304" s="46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4"/>
      <c r="S304" s="48"/>
      <c r="T304" s="63"/>
      <c r="U304" s="63"/>
      <c r="V304" s="63"/>
      <c r="W304" s="63"/>
      <c r="X304" s="63"/>
      <c r="Y304" s="63"/>
    </row>
    <row r="305" spans="1:25" s="9" customFormat="1" ht="15" customHeight="1">
      <c r="A305" s="46" t="str">
        <f>$A$17</f>
        <v>Rappel 2011/2012</v>
      </c>
      <c r="B305" s="47">
        <v>3</v>
      </c>
      <c r="C305" s="47">
        <v>8</v>
      </c>
      <c r="D305" s="47">
        <v>12</v>
      </c>
      <c r="E305" s="47">
        <v>26</v>
      </c>
      <c r="F305" s="47">
        <v>31</v>
      </c>
      <c r="G305" s="47">
        <v>40</v>
      </c>
      <c r="H305" s="47">
        <v>16</v>
      </c>
      <c r="I305" s="47">
        <v>7</v>
      </c>
      <c r="J305" s="47">
        <v>5</v>
      </c>
      <c r="K305" s="47">
        <v>2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4"/>
      <c r="S305" s="48">
        <v>142</v>
      </c>
      <c r="T305" s="63"/>
      <c r="U305" s="63"/>
      <c r="V305" s="63"/>
      <c r="W305" s="63"/>
      <c r="X305" s="63"/>
      <c r="Y305" s="63"/>
    </row>
    <row r="306" spans="1:25" s="9" customFormat="1" ht="15" customHeight="1">
      <c r="A306" s="55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38"/>
      <c r="S306" s="58"/>
      <c r="T306" s="63"/>
      <c r="U306" s="63"/>
      <c r="V306" s="63"/>
      <c r="W306" s="63"/>
      <c r="X306" s="63"/>
      <c r="Y306" s="63"/>
    </row>
    <row r="307" spans="20:25" ht="12.75">
      <c r="T307" s="61"/>
      <c r="U307" s="61"/>
      <c r="V307" s="61"/>
      <c r="W307" s="61"/>
      <c r="X307" s="61"/>
      <c r="Y307" s="61"/>
    </row>
    <row r="308" spans="1:25" ht="15">
      <c r="A308" s="79"/>
      <c r="B308" s="41"/>
      <c r="T308" s="61"/>
      <c r="U308" s="61"/>
      <c r="V308" s="61"/>
      <c r="W308" s="61"/>
      <c r="X308" s="61"/>
      <c r="Y308" s="61"/>
    </row>
    <row r="309" spans="20:25" ht="15">
      <c r="T309" s="61"/>
      <c r="U309" s="61"/>
      <c r="V309" s="61"/>
      <c r="W309" s="61"/>
      <c r="X309" s="61"/>
      <c r="Y309" s="61"/>
    </row>
    <row r="310" spans="20:25" ht="15">
      <c r="T310" s="61">
        <f>B302</f>
        <v>0</v>
      </c>
      <c r="U310" s="61" t="s">
        <v>56</v>
      </c>
      <c r="V310" s="61"/>
      <c r="W310" s="66">
        <f>T310/SUM($T$310:$T$318)</f>
        <v>0</v>
      </c>
      <c r="X310" s="61"/>
      <c r="Y310" s="61"/>
    </row>
    <row r="311" spans="20:25" ht="15">
      <c r="T311" s="61">
        <f>C302+D302</f>
        <v>6</v>
      </c>
      <c r="U311" s="61" t="s">
        <v>57</v>
      </c>
      <c r="V311" s="61"/>
      <c r="W311" s="66">
        <f aca="true" t="shared" si="26" ref="W311:W318">T311/SUM($T$310:$T$318)</f>
        <v>0.06741573033707865</v>
      </c>
      <c r="X311" s="61"/>
      <c r="Y311" s="61"/>
    </row>
    <row r="312" spans="20:25" ht="15">
      <c r="T312" s="61">
        <f>E302+F302</f>
        <v>29</v>
      </c>
      <c r="U312" s="61" t="s">
        <v>58</v>
      </c>
      <c r="V312" s="61"/>
      <c r="W312" s="66">
        <f t="shared" si="26"/>
        <v>0.3258426966292135</v>
      </c>
      <c r="X312" s="61"/>
      <c r="Y312" s="61"/>
    </row>
    <row r="313" spans="20:25" ht="15">
      <c r="T313" s="61">
        <f>G302+H302</f>
        <v>25</v>
      </c>
      <c r="U313" s="61" t="s">
        <v>59</v>
      </c>
      <c r="V313" s="61"/>
      <c r="W313" s="66">
        <f t="shared" si="26"/>
        <v>0.2808988764044944</v>
      </c>
      <c r="X313" s="61"/>
      <c r="Y313" s="61"/>
    </row>
    <row r="314" spans="20:25" ht="15">
      <c r="T314" s="61">
        <f>I302+J302</f>
        <v>21</v>
      </c>
      <c r="U314" s="61" t="s">
        <v>60</v>
      </c>
      <c r="V314" s="61"/>
      <c r="W314" s="66">
        <f t="shared" si="26"/>
        <v>0.23595505617977527</v>
      </c>
      <c r="X314" s="61"/>
      <c r="Y314" s="61"/>
    </row>
    <row r="315" spans="20:25" ht="15">
      <c r="T315" s="61">
        <f>K302+L302</f>
        <v>4</v>
      </c>
      <c r="U315" s="61" t="s">
        <v>61</v>
      </c>
      <c r="V315" s="61"/>
      <c r="W315" s="66">
        <f t="shared" si="26"/>
        <v>0.0449438202247191</v>
      </c>
      <c r="X315" s="61"/>
      <c r="Y315" s="61"/>
    </row>
    <row r="316" spans="20:25" ht="15">
      <c r="T316" s="61">
        <f>M302+N302</f>
        <v>3</v>
      </c>
      <c r="U316" s="61" t="s">
        <v>62</v>
      </c>
      <c r="V316" s="61"/>
      <c r="W316" s="66">
        <f t="shared" si="26"/>
        <v>0.033707865168539325</v>
      </c>
      <c r="X316" s="61"/>
      <c r="Y316" s="61"/>
    </row>
    <row r="317" spans="20:25" ht="15">
      <c r="T317" s="61">
        <f>O302+P302</f>
        <v>1</v>
      </c>
      <c r="U317" s="61" t="s">
        <v>63</v>
      </c>
      <c r="V317" s="61"/>
      <c r="W317" s="66">
        <f t="shared" si="26"/>
        <v>0.011235955056179775</v>
      </c>
      <c r="X317" s="61"/>
      <c r="Y317" s="61"/>
    </row>
    <row r="318" spans="20:25" ht="15">
      <c r="T318" s="61">
        <f>Q302</f>
        <v>0</v>
      </c>
      <c r="U318" s="61" t="s">
        <v>64</v>
      </c>
      <c r="V318" s="61"/>
      <c r="W318" s="66">
        <f t="shared" si="26"/>
        <v>0</v>
      </c>
      <c r="X318" s="61"/>
      <c r="Y318" s="61"/>
    </row>
    <row r="319" spans="20:25" ht="15">
      <c r="T319" s="61"/>
      <c r="U319" s="61"/>
      <c r="V319" s="61"/>
      <c r="W319" s="61"/>
      <c r="X319" s="61"/>
      <c r="Y319" s="61"/>
    </row>
    <row r="320" spans="20:25" ht="15">
      <c r="T320" s="61"/>
      <c r="U320" s="61"/>
      <c r="V320" s="61"/>
      <c r="W320" s="61"/>
      <c r="X320" s="61"/>
      <c r="Y320" s="61"/>
    </row>
    <row r="321" spans="20:25" ht="15">
      <c r="T321" s="61">
        <f>SUM(T310:T320)</f>
        <v>89</v>
      </c>
      <c r="U321" s="61"/>
      <c r="V321" s="61"/>
      <c r="W321" s="66">
        <f>SUM(W310:W320)</f>
        <v>1</v>
      </c>
      <c r="X321" s="61"/>
      <c r="Y321" s="61"/>
    </row>
    <row r="322" spans="20:25" ht="12.75">
      <c r="T322" s="61"/>
      <c r="U322" s="61"/>
      <c r="V322" s="61"/>
      <c r="W322" s="61"/>
      <c r="X322" s="61"/>
      <c r="Y322" s="61"/>
    </row>
    <row r="323" spans="20:25" ht="12.75">
      <c r="T323" s="61"/>
      <c r="U323" s="61"/>
      <c r="V323" s="61"/>
      <c r="W323" s="61"/>
      <c r="X323" s="61"/>
      <c r="Y323" s="61"/>
    </row>
    <row r="324" spans="18:25" ht="12.75">
      <c r="R324" s="41"/>
      <c r="T324" s="61"/>
      <c r="U324" s="61"/>
      <c r="V324" s="61"/>
      <c r="W324" s="61"/>
      <c r="X324" s="61"/>
      <c r="Y324" s="61"/>
    </row>
    <row r="325" spans="18:25" ht="12.75">
      <c r="R325" s="41"/>
      <c r="T325" s="61"/>
      <c r="U325" s="61"/>
      <c r="V325" s="61"/>
      <c r="W325" s="61"/>
      <c r="X325" s="61"/>
      <c r="Y325" s="61"/>
    </row>
    <row r="326" spans="2:25" s="5" customFormat="1" ht="15">
      <c r="B326" s="11"/>
      <c r="C326" s="11"/>
      <c r="D326" s="11"/>
      <c r="E326" s="11"/>
      <c r="F326" s="11"/>
      <c r="G326" s="11"/>
      <c r="H326" s="11"/>
      <c r="I326" s="39"/>
      <c r="J326" s="11"/>
      <c r="K326" s="11"/>
      <c r="L326" s="11"/>
      <c r="M326" s="11"/>
      <c r="N326" s="11"/>
      <c r="O326" s="11"/>
      <c r="P326" s="11"/>
      <c r="Q326" s="11"/>
      <c r="R326" s="4"/>
      <c r="S326" s="11"/>
      <c r="T326" s="60"/>
      <c r="U326" s="60"/>
      <c r="V326" s="60"/>
      <c r="W326" s="60"/>
      <c r="X326" s="60"/>
      <c r="Y326" s="60"/>
    </row>
    <row r="327" spans="2:25" s="5" customFormat="1" ht="1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4"/>
      <c r="S327" s="11"/>
      <c r="T327" s="60"/>
      <c r="U327" s="60"/>
      <c r="V327" s="60"/>
      <c r="W327" s="60"/>
      <c r="X327" s="60"/>
      <c r="Y327" s="60"/>
    </row>
    <row r="328" spans="2:25" s="5" customFormat="1" ht="1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4"/>
      <c r="S328" s="11"/>
      <c r="T328" s="60"/>
      <c r="U328" s="60"/>
      <c r="V328" s="60"/>
      <c r="W328" s="60"/>
      <c r="X328" s="60"/>
      <c r="Y328" s="60"/>
    </row>
    <row r="329" spans="2:25" s="5" customFormat="1" ht="1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4"/>
      <c r="S329" s="11"/>
      <c r="T329" s="60"/>
      <c r="U329" s="60"/>
      <c r="V329" s="60"/>
      <c r="W329" s="60"/>
      <c r="X329" s="60"/>
      <c r="Y329" s="60"/>
    </row>
    <row r="330" spans="1:25" s="5" customFormat="1" ht="15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1"/>
      <c r="R330" s="4"/>
      <c r="S330" s="11"/>
      <c r="T330" s="60"/>
      <c r="U330" s="60"/>
      <c r="V330" s="60"/>
      <c r="W330" s="60"/>
      <c r="X330" s="60"/>
      <c r="Y330" s="60"/>
    </row>
    <row r="331" spans="18:25" s="5" customFormat="1" ht="15">
      <c r="R331" s="4"/>
      <c r="T331" s="60"/>
      <c r="U331" s="60"/>
      <c r="V331" s="60"/>
      <c r="W331" s="60"/>
      <c r="X331" s="60"/>
      <c r="Y331" s="60"/>
    </row>
    <row r="332" ht="15">
      <c r="R332" s="4"/>
    </row>
    <row r="333" ht="15">
      <c r="R333" s="4"/>
    </row>
  </sheetData>
  <sheetProtection/>
  <printOptions horizontalCentered="1"/>
  <pageMargins left="0" right="0" top="0" bottom="0" header="0.5118110236220472" footer="0.5118110236220472"/>
  <pageSetup fitToHeight="0" fitToWidth="1" orientation="landscape" paperSize="9" scale="87" r:id="rId2"/>
  <rowBreaks count="12" manualBreakCount="12">
    <brk id="37" max="18" man="1"/>
    <brk id="61" max="18" man="1"/>
    <brk id="85" max="18" man="1"/>
    <brk id="109" max="18" man="1"/>
    <brk id="133" max="18" man="1"/>
    <brk id="157" max="18" man="1"/>
    <brk id="181" max="18" man="1"/>
    <brk id="205" max="18" man="1"/>
    <brk id="229" max="18" man="1"/>
    <brk id="253" max="18" man="1"/>
    <brk id="277" max="18" man="1"/>
    <brk id="301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showGridLines="0" zoomScalePageLayoutView="0" workbookViewId="0" topLeftCell="A71">
      <selection activeCell="A76" sqref="A76:IV94"/>
    </sheetView>
  </sheetViews>
  <sheetFormatPr defaultColWidth="11.421875" defaultRowHeight="12.75"/>
  <sheetData>
    <row r="1" spans="1:9" ht="13.5">
      <c r="A1" s="51"/>
      <c r="B1" s="41"/>
      <c r="H1" s="49" t="s">
        <v>54</v>
      </c>
      <c r="I1" s="49" t="s">
        <v>55</v>
      </c>
    </row>
    <row r="3" spans="8:11" ht="12.75">
      <c r="H3">
        <f>'Répartition lignes'!C14+'Répartition lignes'!D14</f>
        <v>2</v>
      </c>
      <c r="I3" s="49" t="s">
        <v>57</v>
      </c>
      <c r="K3" s="50">
        <f aca="true" t="shared" si="0" ref="K3:K9">H3/SUM($H$3:$H$9)</f>
        <v>0.025974025974025976</v>
      </c>
    </row>
    <row r="4" spans="8:11" ht="12.75">
      <c r="H4">
        <f>'Répartition lignes'!E14+'Répartition lignes'!F14</f>
        <v>9</v>
      </c>
      <c r="I4" s="49" t="s">
        <v>58</v>
      </c>
      <c r="K4" s="50">
        <f t="shared" si="0"/>
        <v>0.11688311688311688</v>
      </c>
    </row>
    <row r="5" spans="8:11" ht="12.75">
      <c r="H5">
        <f>'Répartition lignes'!G14+'Répartition lignes'!H14</f>
        <v>30</v>
      </c>
      <c r="I5" s="49" t="s">
        <v>59</v>
      </c>
      <c r="K5" s="50">
        <f t="shared" si="0"/>
        <v>0.38961038961038963</v>
      </c>
    </row>
    <row r="6" spans="8:11" ht="12.75">
      <c r="H6">
        <f>'Répartition lignes'!I14+'Répartition lignes'!J14</f>
        <v>15</v>
      </c>
      <c r="I6" s="49" t="s">
        <v>60</v>
      </c>
      <c r="K6" s="50">
        <f t="shared" si="0"/>
        <v>0.19480519480519481</v>
      </c>
    </row>
    <row r="7" spans="8:11" ht="12.75">
      <c r="H7">
        <f>'Répartition lignes'!K14+'Répartition lignes'!L14</f>
        <v>17</v>
      </c>
      <c r="I7" s="49" t="s">
        <v>61</v>
      </c>
      <c r="K7" s="50">
        <f t="shared" si="0"/>
        <v>0.22077922077922077</v>
      </c>
    </row>
    <row r="8" spans="8:11" ht="12.75">
      <c r="H8">
        <f>'Répartition lignes'!M14+'Répartition lignes'!N14</f>
        <v>3</v>
      </c>
      <c r="I8" s="49" t="s">
        <v>62</v>
      </c>
      <c r="K8" s="50">
        <f t="shared" si="0"/>
        <v>0.03896103896103896</v>
      </c>
    </row>
    <row r="9" spans="8:11" ht="12.75">
      <c r="H9">
        <f>'Répartition lignes'!Q14</f>
        <v>1</v>
      </c>
      <c r="I9" s="49" t="s">
        <v>64</v>
      </c>
      <c r="K9" s="50">
        <f t="shared" si="0"/>
        <v>0.012987012987012988</v>
      </c>
    </row>
    <row r="12" spans="8:11" ht="12.75">
      <c r="H12">
        <f>SUM(H3:H11)</f>
        <v>77</v>
      </c>
      <c r="K12" s="50">
        <f>SUM(K3:K11)</f>
        <v>1</v>
      </c>
    </row>
    <row r="20" spans="1:9" ht="13.5">
      <c r="A20" s="51"/>
      <c r="B20" s="41"/>
      <c r="H20" s="49" t="s">
        <v>54</v>
      </c>
      <c r="I20" s="49" t="s">
        <v>66</v>
      </c>
    </row>
    <row r="22" spans="8:11" ht="12.75">
      <c r="H22" s="49"/>
      <c r="I22" s="49"/>
      <c r="K22" s="50"/>
    </row>
    <row r="23" spans="9:11" ht="12.75">
      <c r="I23" s="49"/>
      <c r="K23" s="50"/>
    </row>
    <row r="24" spans="8:11" ht="12.75">
      <c r="H24">
        <f>'Répartition lignes'!E38+'Répartition lignes'!F38</f>
        <v>2</v>
      </c>
      <c r="I24" s="49" t="s">
        <v>58</v>
      </c>
      <c r="K24" s="50">
        <f aca="true" t="shared" si="1" ref="K24:K29">H24/SUM($H$22:$H$30)</f>
        <v>0.06060606060606061</v>
      </c>
    </row>
    <row r="25" spans="8:11" ht="12.75">
      <c r="H25">
        <f>'Répartition lignes'!G38+'Répartition lignes'!H38</f>
        <v>14</v>
      </c>
      <c r="I25" s="49" t="s">
        <v>59</v>
      </c>
      <c r="K25" s="50">
        <f t="shared" si="1"/>
        <v>0.42424242424242425</v>
      </c>
    </row>
    <row r="26" spans="8:11" ht="12.75">
      <c r="H26">
        <f>'Répartition lignes'!I38+'Répartition lignes'!J38</f>
        <v>10</v>
      </c>
      <c r="I26" s="49" t="s">
        <v>60</v>
      </c>
      <c r="K26" s="50">
        <f t="shared" si="1"/>
        <v>0.30303030303030304</v>
      </c>
    </row>
    <row r="27" spans="8:11" ht="12.75">
      <c r="H27">
        <f>'Répartition lignes'!K38+'Répartition lignes'!L38</f>
        <v>5</v>
      </c>
      <c r="I27" s="49" t="s">
        <v>61</v>
      </c>
      <c r="K27" s="50">
        <f t="shared" si="1"/>
        <v>0.15151515151515152</v>
      </c>
    </row>
    <row r="28" spans="8:11" ht="12.75">
      <c r="H28">
        <f>'Répartition lignes'!M38+'Répartition lignes'!N38</f>
        <v>1</v>
      </c>
      <c r="I28" s="49" t="s">
        <v>62</v>
      </c>
      <c r="K28" s="50">
        <f t="shared" si="1"/>
        <v>0.030303030303030304</v>
      </c>
    </row>
    <row r="29" spans="8:11" ht="12.75">
      <c r="H29">
        <f>'Répartition lignes'!O38+'Répartition lignes'!P38</f>
        <v>1</v>
      </c>
      <c r="I29" s="49" t="s">
        <v>63</v>
      </c>
      <c r="K29" s="50">
        <f t="shared" si="1"/>
        <v>0.030303030303030304</v>
      </c>
    </row>
    <row r="30" spans="9:11" ht="12.75">
      <c r="I30" s="49"/>
      <c r="K30" s="50"/>
    </row>
    <row r="33" spans="8:11" ht="12.75">
      <c r="H33">
        <f>SUM(H24:H32)</f>
        <v>33</v>
      </c>
      <c r="K33" s="50">
        <f>SUM(K22:K32)</f>
        <v>0.9999999999999999</v>
      </c>
    </row>
    <row r="39" spans="1:9" ht="13.5">
      <c r="A39" s="51"/>
      <c r="B39" s="41"/>
      <c r="H39" s="49" t="s">
        <v>54</v>
      </c>
      <c r="I39" s="49" t="s">
        <v>65</v>
      </c>
    </row>
    <row r="41" spans="8:11" ht="12.75">
      <c r="H41" s="49"/>
      <c r="I41" s="49"/>
      <c r="K41" s="50"/>
    </row>
    <row r="42" spans="8:11" ht="12.75">
      <c r="H42">
        <f>'Répartition lignes'!C62+'Répartition lignes'!D62</f>
        <v>9</v>
      </c>
      <c r="I42" s="49" t="s">
        <v>57</v>
      </c>
      <c r="K42" s="50">
        <f aca="true" t="shared" si="2" ref="K42:K47">H42/SUM($H$41:$H$49)</f>
        <v>0.07258064516129033</v>
      </c>
    </row>
    <row r="43" spans="8:11" ht="12.75">
      <c r="H43">
        <f>'Répartition lignes'!E62+'Répartition lignes'!F62</f>
        <v>24</v>
      </c>
      <c r="I43" s="49" t="s">
        <v>58</v>
      </c>
      <c r="K43" s="50">
        <f t="shared" si="2"/>
        <v>0.1935483870967742</v>
      </c>
    </row>
    <row r="44" spans="8:11" ht="12.75">
      <c r="H44">
        <f>'Répartition lignes'!G62+'Répartition lignes'!H62</f>
        <v>49</v>
      </c>
      <c r="I44" s="49" t="s">
        <v>59</v>
      </c>
      <c r="K44" s="50">
        <f t="shared" si="2"/>
        <v>0.3951612903225806</v>
      </c>
    </row>
    <row r="45" spans="8:11" ht="12.75">
      <c r="H45">
        <f>'Répartition lignes'!I62+'Répartition lignes'!J62</f>
        <v>30</v>
      </c>
      <c r="I45" s="49" t="s">
        <v>60</v>
      </c>
      <c r="K45" s="50">
        <f t="shared" si="2"/>
        <v>0.24193548387096775</v>
      </c>
    </row>
    <row r="46" spans="8:11" ht="12.75">
      <c r="H46">
        <f>'Répartition lignes'!K62+'Répartition lignes'!L62</f>
        <v>7</v>
      </c>
      <c r="I46" s="49" t="s">
        <v>61</v>
      </c>
      <c r="K46" s="50">
        <f t="shared" si="2"/>
        <v>0.056451612903225805</v>
      </c>
    </row>
    <row r="47" spans="8:11" ht="12.75">
      <c r="H47">
        <f>'Répartition lignes'!M62+'Répartition lignes'!N62</f>
        <v>5</v>
      </c>
      <c r="I47" s="49" t="s">
        <v>62</v>
      </c>
      <c r="K47" s="50">
        <f t="shared" si="2"/>
        <v>0.04032258064516129</v>
      </c>
    </row>
    <row r="48" spans="9:11" ht="12.75">
      <c r="I48" s="49"/>
      <c r="K48" s="50"/>
    </row>
    <row r="49" spans="9:11" ht="12.75">
      <c r="I49" s="49"/>
      <c r="K49" s="50"/>
    </row>
    <row r="52" spans="8:11" ht="12.75">
      <c r="H52">
        <f>SUM(H41:H51)</f>
        <v>124</v>
      </c>
      <c r="K52" s="50">
        <f>SUM(K41:K51)</f>
        <v>0.9999999999999999</v>
      </c>
    </row>
    <row r="58" spans="1:9" ht="13.5">
      <c r="A58" s="51"/>
      <c r="B58" s="41"/>
      <c r="H58" s="49" t="s">
        <v>54</v>
      </c>
      <c r="I58" s="49" t="s">
        <v>26</v>
      </c>
    </row>
    <row r="60" spans="8:11" ht="12.75">
      <c r="H60" s="49"/>
      <c r="I60" s="49"/>
      <c r="K60" s="50"/>
    </row>
    <row r="61" spans="8:11" ht="12.75">
      <c r="H61">
        <f>'Répartition lignes'!C86+'Répartition lignes'!D86</f>
        <v>1</v>
      </c>
      <c r="I61" s="49" t="s">
        <v>57</v>
      </c>
      <c r="K61" s="50">
        <f aca="true" t="shared" si="3" ref="K61:K68">H61/SUM($H$60:$H$68)</f>
        <v>0.006622516556291391</v>
      </c>
    </row>
    <row r="62" spans="8:11" ht="12.75">
      <c r="H62">
        <f>'Répartition lignes'!E86+'Répartition lignes'!F86</f>
        <v>10</v>
      </c>
      <c r="I62" s="49" t="s">
        <v>58</v>
      </c>
      <c r="K62" s="50">
        <f t="shared" si="3"/>
        <v>0.06622516556291391</v>
      </c>
    </row>
    <row r="63" spans="8:11" ht="12.75">
      <c r="H63">
        <f>'Répartition lignes'!G86+'Répartition lignes'!H86</f>
        <v>35</v>
      </c>
      <c r="I63" s="49" t="s">
        <v>59</v>
      </c>
      <c r="K63" s="50">
        <f t="shared" si="3"/>
        <v>0.23178807947019867</v>
      </c>
    </row>
    <row r="64" spans="8:11" ht="12.75">
      <c r="H64">
        <f>'Répartition lignes'!I86+'Répartition lignes'!J86</f>
        <v>48</v>
      </c>
      <c r="I64" s="49" t="s">
        <v>60</v>
      </c>
      <c r="K64" s="50">
        <f t="shared" si="3"/>
        <v>0.31788079470198677</v>
      </c>
    </row>
    <row r="65" spans="8:11" ht="12.75">
      <c r="H65">
        <f>'Répartition lignes'!K86+'Répartition lignes'!L86</f>
        <v>40</v>
      </c>
      <c r="I65" s="49" t="s">
        <v>61</v>
      </c>
      <c r="K65" s="50">
        <f t="shared" si="3"/>
        <v>0.26490066225165565</v>
      </c>
    </row>
    <row r="66" spans="8:11" ht="12.75">
      <c r="H66">
        <f>'Répartition lignes'!M86+'Répartition lignes'!N86</f>
        <v>15</v>
      </c>
      <c r="I66" s="49" t="s">
        <v>62</v>
      </c>
      <c r="K66" s="50">
        <f t="shared" si="3"/>
        <v>0.09933774834437085</v>
      </c>
    </row>
    <row r="67" spans="8:11" ht="12.75">
      <c r="H67">
        <f>'Répartition lignes'!O86+'Répartition lignes'!P86</f>
        <v>1</v>
      </c>
      <c r="I67" s="49" t="s">
        <v>63</v>
      </c>
      <c r="K67" s="50">
        <f t="shared" si="3"/>
        <v>0.006622516556291391</v>
      </c>
    </row>
    <row r="68" spans="8:11" ht="12.75">
      <c r="H68">
        <f>'Répartition lignes'!Q86</f>
        <v>1</v>
      </c>
      <c r="I68" s="49" t="s">
        <v>64</v>
      </c>
      <c r="K68" s="50">
        <f t="shared" si="3"/>
        <v>0.006622516556291391</v>
      </c>
    </row>
    <row r="71" spans="8:11" ht="12.75">
      <c r="H71">
        <f>SUM(H60:H70)</f>
        <v>151</v>
      </c>
      <c r="K71" s="50">
        <f>SUM(K60:K70)</f>
        <v>1</v>
      </c>
    </row>
    <row r="77" spans="1:9" ht="13.5">
      <c r="A77" s="51"/>
      <c r="B77" s="41"/>
      <c r="H77" s="49" t="s">
        <v>54</v>
      </c>
      <c r="I77" s="49" t="s">
        <v>34</v>
      </c>
    </row>
    <row r="79" spans="8:11" ht="12.75">
      <c r="H79" s="49">
        <f>'Répartition lignes'!B110</f>
        <v>5</v>
      </c>
      <c r="I79" s="49" t="s">
        <v>56</v>
      </c>
      <c r="K79" s="50">
        <f>H79/SUM($H$79:$H$87)</f>
        <v>0.024752475247524754</v>
      </c>
    </row>
    <row r="80" spans="8:11" ht="12.75">
      <c r="H80">
        <f>'Répartition lignes'!C110+'Répartition lignes'!D110</f>
        <v>25</v>
      </c>
      <c r="I80" s="49" t="s">
        <v>57</v>
      </c>
      <c r="K80" s="50">
        <f aca="true" t="shared" si="4" ref="K80:K87">H80/SUM($H$79:$H$87)</f>
        <v>0.12376237623762376</v>
      </c>
    </row>
    <row r="81" spans="8:11" ht="12.75">
      <c r="H81">
        <f>'Répartition lignes'!E110+'Répartition lignes'!F110</f>
        <v>50</v>
      </c>
      <c r="I81" s="49" t="s">
        <v>58</v>
      </c>
      <c r="K81" s="50">
        <f t="shared" si="4"/>
        <v>0.24752475247524752</v>
      </c>
    </row>
    <row r="82" spans="8:11" ht="12.75">
      <c r="H82">
        <f>'Répartition lignes'!G110+'Répartition lignes'!H110</f>
        <v>49</v>
      </c>
      <c r="I82" s="49" t="s">
        <v>59</v>
      </c>
      <c r="K82" s="50">
        <f t="shared" si="4"/>
        <v>0.24257425742574257</v>
      </c>
    </row>
    <row r="83" spans="8:11" ht="12.75">
      <c r="H83">
        <f>'Répartition lignes'!I110+'Répartition lignes'!J110</f>
        <v>11</v>
      </c>
      <c r="I83" s="49" t="s">
        <v>60</v>
      </c>
      <c r="K83" s="50">
        <f t="shared" si="4"/>
        <v>0.054455445544554455</v>
      </c>
    </row>
    <row r="84" spans="8:11" ht="12.75">
      <c r="H84">
        <v>30</v>
      </c>
      <c r="I84" s="49" t="s">
        <v>61</v>
      </c>
      <c r="K84" s="50">
        <f t="shared" si="4"/>
        <v>0.1485148514851485</v>
      </c>
    </row>
    <row r="85" spans="8:11" ht="12.75">
      <c r="H85">
        <v>7</v>
      </c>
      <c r="I85" s="49" t="s">
        <v>62</v>
      </c>
      <c r="K85" s="50">
        <f t="shared" si="4"/>
        <v>0.034653465346534656</v>
      </c>
    </row>
    <row r="86" spans="8:11" ht="12.75">
      <c r="H86">
        <v>10</v>
      </c>
      <c r="I86" s="49" t="s">
        <v>63</v>
      </c>
      <c r="K86" s="50">
        <f t="shared" si="4"/>
        <v>0.04950495049504951</v>
      </c>
    </row>
    <row r="87" spans="8:11" ht="12.75">
      <c r="H87">
        <v>15</v>
      </c>
      <c r="I87" s="49" t="s">
        <v>64</v>
      </c>
      <c r="K87" s="50">
        <f t="shared" si="4"/>
        <v>0.07425742574257425</v>
      </c>
    </row>
    <row r="90" spans="8:11" ht="12.75">
      <c r="H90">
        <f>SUM(H79:H89)</f>
        <v>202</v>
      </c>
      <c r="K90" s="50">
        <f>SUM(K79:K89)</f>
        <v>1.0000000000000002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cp:lastPrinted>2013-07-10T12:00:21Z</cp:lastPrinted>
  <dcterms:created xsi:type="dcterms:W3CDTF">2010-07-15T11:48:49Z</dcterms:created>
  <dcterms:modified xsi:type="dcterms:W3CDTF">2013-07-10T12:00:40Z</dcterms:modified>
  <cp:category/>
  <cp:version/>
  <cp:contentType/>
  <cp:contentStatus/>
</cp:coreProperties>
</file>